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15" windowWidth="10005" windowHeight="6105" activeTab="0"/>
  </bookViews>
  <sheets>
    <sheet name="БЕЗ УЧЕТА СЧЕТОВ БЮДЖЕТА" sheetId="1" r:id="rId1"/>
  </sheets>
  <definedNames>
    <definedName name="_xlnm._FilterDatabase" localSheetId="0" hidden="1">'БЕЗ УЧЕТА СЧЕТОВ БЮДЖЕТА'!$A$8:$E$200</definedName>
    <definedName name="_xlnm.Print_Titles" localSheetId="0">'БЕЗ УЧЕТА СЧЕТОВ БЮДЖЕТА'!$8:$8</definedName>
    <definedName name="_xlnm.Print_Area" localSheetId="0">'БЕЗ УЧЕТА СЧЕТОВ БЮДЖЕТА'!$A$1:$P$202</definedName>
  </definedNames>
  <calcPr fullCalcOnLoad="1"/>
</workbook>
</file>

<file path=xl/sharedStrings.xml><?xml version="1.0" encoding="utf-8"?>
<sst xmlns="http://schemas.openxmlformats.org/spreadsheetml/2006/main" count="429" uniqueCount="294">
  <si>
    <t>Наименование показателя</t>
  </si>
  <si>
    <t>#Н/Д</t>
  </si>
  <si>
    <t>000</t>
  </si>
  <si>
    <t>Всего расходов:</t>
  </si>
  <si>
    <t>Годовой план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</si>
  <si>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</si>
  <si>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</si>
  <si>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</si>
  <si>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общегосударственные вопросы</t>
  </si>
  <si>
    <t>Государственная регистрация актов гражданского состояния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</si>
  <si>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</si>
  <si>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Другие вопросы в области образования</t>
  </si>
  <si>
    <t>Пенсионное обеспечение</t>
  </si>
  <si>
    <t>Осуществление первичного воинского учета на территориях, где отсутствуют военные комиссариаты</t>
  </si>
  <si>
    <t>Охрана семьи и детства</t>
  </si>
  <si>
    <t>Периодические издания, учрежденные органами законодательной и исполнительной власти</t>
  </si>
  <si>
    <t>Вед.</t>
  </si>
  <si>
    <t>АДМИНИСТРАЦИЯ МИХАЙЛОВСКОГО МУНИЦИПАЛЬНОГО РАЙОНА</t>
  </si>
  <si>
    <t>953</t>
  </si>
  <si>
    <t>МУНИЦИПАЛЬНОЕ ОБРАЗОВАТЕЛЬНОЕ УЧРЕЖБЕНИЕ "МЕТОДИЧЕСКАЯ СЛУЖБА ОБЕСПЕЧЕНИЯ ОБРАЗОВАТЕЛЬНЫХ УЧРЕЖДЕНИЙ"</t>
  </si>
  <si>
    <t>Другие вопросы в области средств массовой информации</t>
  </si>
  <si>
    <t>Дотации на выравнивание бюджетной обеспеченности субъектов Российской Федерации и муниципальных образований</t>
  </si>
  <si>
    <t>Мобилизационная и вневойсковая подготовка</t>
  </si>
  <si>
    <t>тыс. руб.</t>
  </si>
  <si>
    <t>% исполнения</t>
  </si>
  <si>
    <t>Исполнено за 3 квартал</t>
  </si>
  <si>
    <t>Расходы</t>
  </si>
  <si>
    <t>Подпрограмма "Развитие культуры ММР"</t>
  </si>
  <si>
    <t>Непрограммные направления деятельности органов муниципальной  власти</t>
  </si>
  <si>
    <t>Глава Михайловского муниципального района</t>
  </si>
  <si>
    <t>Резервные фонды администрации Михайловского муниципального района</t>
  </si>
  <si>
    <t>Обеспечение деятельности районных казенных муниципальных учреждений</t>
  </si>
  <si>
    <t>Обеспечение деятельности комиссий по делам несовершеннолетних и защите их прав</t>
  </si>
  <si>
    <t>Выполнение отдельных государственных полномочий по государственному управлению охраной труда</t>
  </si>
  <si>
    <t>Выполнение отдельных государственных полномочий по созданию административных комиссий</t>
  </si>
  <si>
    <t>Мероприятия администрации Михайловского муниципального района по профилактике правонарушений</t>
  </si>
  <si>
    <t xml:space="preserve">Мероприятия районных казенных муниципальных учреждений по профилактике правонарушений </t>
  </si>
  <si>
    <t>Мероприятия администрации Михайловского муниципального района по профилактике терроризма и противодействию экстремизму</t>
  </si>
  <si>
    <t>Подготовка населения и организаций Михайловского муниципального района к действиям в чрезвычайной ситуации в мирное и военное время</t>
  </si>
  <si>
    <t xml:space="preserve">Мероприятия администрации Михайловского муниципального района по обеспечению содержания, ремонта автомобильных дорог, мест общего пользования и сооружений на них </t>
  </si>
  <si>
    <t xml:space="preserve">Мероприятия администрации Михайловского муниципального района по содействию развитию малого и среднего предпринимательства на территории ММР </t>
  </si>
  <si>
    <t>Субсидии из районного бюджета юридическим лицам и физическим лицам - производителям товаров, работ, услуг</t>
  </si>
  <si>
    <t xml:space="preserve">Мероприятия администрации Михайловского муниципального района по развитию малоэтажного жилищного строительства на территории ММР </t>
  </si>
  <si>
    <t>Обеспечение деятельности районных бюджетных муниципальных учреждений</t>
  </si>
  <si>
    <t>Мероприятия администрации Михайловского муниципального района по развитию культуры ММР</t>
  </si>
  <si>
    <t>Подпрограмма "Сохранение и развитие учреждений культуры в ММР"</t>
  </si>
  <si>
    <t>Обеспечение деятельности районных бюджетных муниципальных учреждений культуры</t>
  </si>
  <si>
    <t>Обеспечение деятельности подведомственных учреждений библиотечного обслуживания</t>
  </si>
  <si>
    <t>Мероприятия администрации Михайловского муниципального района по патриотическому воспитанию граждан ММР</t>
  </si>
  <si>
    <t>Мероприятия администрации Михайловского муниципального района по молодежной политике</t>
  </si>
  <si>
    <t>Мероприятия администрации Михайловского муниципального района по поддержке юных талантов</t>
  </si>
  <si>
    <t>Доплаты к пенсиям муниципальных служащих Михайловского муниципального района</t>
  </si>
  <si>
    <t>Мероприятия администрации Михайловского муниципального района по созданию доступной среды для инвалидов</t>
  </si>
  <si>
    <t>Мероприятия администрации Михайловского муниципального района по развитию физической культуры и спорта ММР</t>
  </si>
  <si>
    <t>Обеспечение деятельности районных бюджетных муниципальных учреждений средств массовой информации</t>
  </si>
  <si>
    <t>Информационное освещение деятельности органов местного самоуправления Михайловского муниципального района в средствах массовой информации</t>
  </si>
  <si>
    <t>Обслуживание государственного и муниципального долга</t>
  </si>
  <si>
    <t>Обслуживание муниципального долга Михайловского муниципального района</t>
  </si>
  <si>
    <t>Дотации из районного бюджета бюджетам поселений Михайловского муниципального района на выравнивание бюджетной обеспеченности</t>
  </si>
  <si>
    <t>Подпрограмма "Развитие системы дошкольного образования"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</si>
  <si>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</si>
  <si>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Подпрограмма "Развитие системы общего образования"</t>
  </si>
  <si>
    <t>Реализация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</si>
  <si>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Подпрограмма "Развитие районной системы дополнительного образования"</t>
  </si>
  <si>
    <t>Обеспечение деятельности районных бюджетных муниципальных  учреждений</t>
  </si>
  <si>
    <t>Организация отдыха детей в каникулярное время в бюджетных общеобразовательных муниципальных учреждениях</t>
  </si>
  <si>
    <t xml:space="preserve">Организация и обеспечение оздоровления и отдыха детей </t>
  </si>
  <si>
    <t>Подпрограмма "Методическое обеспечение образовательных учреждений"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</si>
  <si>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</si>
  <si>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тыс.руб.</t>
  </si>
  <si>
    <t>Муниципальные программы</t>
  </si>
  <si>
    <t>Думы Михайловского муниципального района</t>
  </si>
  <si>
    <t>Другие вопросы в области жилищно-коммунального хозяйства</t>
  </si>
  <si>
    <t>Регистрация и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</si>
  <si>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Развитие МТБ бюджетных дошкольных образовательных муниципальных учреждений</t>
  </si>
  <si>
    <t>Мероприятия администрации Михайловского муниципального района по противодействию употреблению наркотиков</t>
  </si>
  <si>
    <t>Мероприятия районных казенных муниципальных учреждений по противодействию употреблению наркотиков</t>
  </si>
  <si>
    <t>951</t>
  </si>
  <si>
    <t>Мероприятия администрации Михайловского муниципального района по развитию муниципальной службы ММР</t>
  </si>
  <si>
    <t>Судебная система</t>
  </si>
  <si>
    <t>Составление (изменение) списков кандидатов в присяжные заседатели федеральных судов</t>
  </si>
  <si>
    <t>Развитие МТБ бюджетных общеобразовательных муниципальных учреждений</t>
  </si>
  <si>
    <t>Публичные нормативные социальные выплаты гражданам</t>
  </si>
  <si>
    <t>Расходы, связанные с исполнением судебных решений</t>
  </si>
  <si>
    <t>Руководство и управление в сфере установленных функций органов местного самоуправления Михайловского муниципального района</t>
  </si>
  <si>
    <t>Руководство и управление в сфере установленных функций органов  местного самоуправления Михайловского муниципального района</t>
  </si>
  <si>
    <t>Проектирование, строительство подъездных автомобильных дорог, проездов к земельным участкам, предоставленным (предоставляемым) на бесплатной основе гражданам, имеющим трех и более детей, и гражданам, имеющим двух детей, а также молодым семьям</t>
  </si>
  <si>
    <t>Капитальный ремонт и ремонт автомобильных дорог общего пользования населенных пунктов</t>
  </si>
  <si>
    <t>Руководство и управление в сфере установленных функций органов самоуправления Михайловского муниципального района</t>
  </si>
  <si>
    <t>Депутаты Думы Михайловского муниципального района</t>
  </si>
  <si>
    <t>Субсидии из краевого бюджета на поддержку малого и среднего предпринимательства</t>
  </si>
  <si>
    <t>Общее образование</t>
  </si>
  <si>
    <t>Мероприятия администрации Михайловского муниципального района по комплексному развитию системы коммунальной инфраструктуры ММР</t>
  </si>
  <si>
    <t>Обеспечение проведения выборов и референдумов</t>
  </si>
  <si>
    <t>Сельское хозяйство и рыболовство</t>
  </si>
  <si>
    <t>Расходы на проведение мероприятий по предупреждению и ликвидации болезней животных, их лечению, защите населения от болезней, общих для человека и животных</t>
  </si>
  <si>
    <t>Жилищное хозяйство</t>
  </si>
  <si>
    <t>Содержание муниципального жилого фонда</t>
  </si>
  <si>
    <t>Организация ритуальных услуг и содержание мест захоронения</t>
  </si>
  <si>
    <t>Мероприятия районных казенных муниципальных учреждений по обеспечению содержания, ремонта автомобильных дорог, мест общего пользования и сооружений на них</t>
  </si>
  <si>
    <t>Межбюджетные трансферты из районного бюджета бюджетам поселений Михайловского муниципального района на содержание, ремонт автомобильных дорог, мест общего пользования и сооружений на них</t>
  </si>
  <si>
    <t>Дошкольное образование</t>
  </si>
  <si>
    <t>Субсидии бюджетным учреждениям на иные цели</t>
  </si>
  <si>
    <t>Обеспечение деятельности бюджетного учреждения по предоставлению государственных (муниципальных) услуг</t>
  </si>
  <si>
    <t>Мероприятия районных казенных муниципальных учреждений  по содержанию жилищно-коммунального хозяйства</t>
  </si>
  <si>
    <t>0000000000</t>
  </si>
  <si>
    <t>0100000000</t>
  </si>
  <si>
    <t>0200001690</t>
  </si>
  <si>
    <t>0200000000</t>
  </si>
  <si>
    <t>0320000000</t>
  </si>
  <si>
    <t>0320001690</t>
  </si>
  <si>
    <t>0300000000</t>
  </si>
  <si>
    <t>0320011690</t>
  </si>
  <si>
    <t>0320093070</t>
  </si>
  <si>
    <t>0310000000</t>
  </si>
  <si>
    <t>0310001690</t>
  </si>
  <si>
    <t>0310011690</t>
  </si>
  <si>
    <t>0310093060</t>
  </si>
  <si>
    <t>0310021690</t>
  </si>
  <si>
    <t>0310093080</t>
  </si>
  <si>
    <t>0330000000</t>
  </si>
  <si>
    <t>0330001690</t>
  </si>
  <si>
    <t>0350000000</t>
  </si>
  <si>
    <t>0350000690</t>
  </si>
  <si>
    <t>0350093080</t>
  </si>
  <si>
    <t>0400000000</t>
  </si>
  <si>
    <t>0400000600</t>
  </si>
  <si>
    <t>0500000000</t>
  </si>
  <si>
    <t>0500000600</t>
  </si>
  <si>
    <t>0600000000</t>
  </si>
  <si>
    <t>0600000600</t>
  </si>
  <si>
    <t>0600000610</t>
  </si>
  <si>
    <t>0700000000</t>
  </si>
  <si>
    <t>0700000600</t>
  </si>
  <si>
    <t>0700000610</t>
  </si>
  <si>
    <t>0800000000</t>
  </si>
  <si>
    <t>0800000600</t>
  </si>
  <si>
    <t>1000000000</t>
  </si>
  <si>
    <t>1000000600</t>
  </si>
  <si>
    <t>1000092380</t>
  </si>
  <si>
    <t>1100000000</t>
  </si>
  <si>
    <t>1100000600</t>
  </si>
  <si>
    <t>1100000610</t>
  </si>
  <si>
    <t>1100000620</t>
  </si>
  <si>
    <t>1100092390</t>
  </si>
  <si>
    <t>1200000000</t>
  </si>
  <si>
    <t>1200000600</t>
  </si>
  <si>
    <t>1300000000</t>
  </si>
  <si>
    <t>1300000600</t>
  </si>
  <si>
    <t>1400000000</t>
  </si>
  <si>
    <t>1400000600</t>
  </si>
  <si>
    <t>1500000000</t>
  </si>
  <si>
    <t>1500000600</t>
  </si>
  <si>
    <t>1600000000</t>
  </si>
  <si>
    <t>1610000000</t>
  </si>
  <si>
    <t>1610000600</t>
  </si>
  <si>
    <t>1620000000</t>
  </si>
  <si>
    <t>1620001690</t>
  </si>
  <si>
    <t>1620011690</t>
  </si>
  <si>
    <t>1620081690</t>
  </si>
  <si>
    <t>1800000000</t>
  </si>
  <si>
    <t>1800000600</t>
  </si>
  <si>
    <t>1900000600</t>
  </si>
  <si>
    <t>1900000610</t>
  </si>
  <si>
    <t>9900000000</t>
  </si>
  <si>
    <t>9990002030</t>
  </si>
  <si>
    <t>9990002040</t>
  </si>
  <si>
    <t>9990002120</t>
  </si>
  <si>
    <t>9990009200</t>
  </si>
  <si>
    <t>9990051200</t>
  </si>
  <si>
    <t>9990002000</t>
  </si>
  <si>
    <t>9990007000</t>
  </si>
  <si>
    <t>9990059300</t>
  </si>
  <si>
    <t>9990000690</t>
  </si>
  <si>
    <t>Расходы на содержание многофункционального центра по предоставлению государственных (муниципальных) услуг</t>
  </si>
  <si>
    <t>2200000000</t>
  </si>
  <si>
    <t>9990093010</t>
  </si>
  <si>
    <t>9990093100</t>
  </si>
  <si>
    <t>9990093030</t>
  </si>
  <si>
    <t>9990000000</t>
  </si>
  <si>
    <t>9990051180</t>
  </si>
  <si>
    <t>9990002190</t>
  </si>
  <si>
    <t>9990093040</t>
  </si>
  <si>
    <t>9990000700</t>
  </si>
  <si>
    <t>9990093120</t>
  </si>
  <si>
    <t>9990000680</t>
  </si>
  <si>
    <t>9990004910</t>
  </si>
  <si>
    <t>9990000660</t>
  </si>
  <si>
    <t>9990004500</t>
  </si>
  <si>
    <t>9990006500</t>
  </si>
  <si>
    <t>9990000650</t>
  </si>
  <si>
    <t>9990093090</t>
  </si>
  <si>
    <t>Развитие МТБ бюджетных учреждений дополнительного образования</t>
  </si>
  <si>
    <t>0330011690</t>
  </si>
  <si>
    <t>2200092070</t>
  </si>
  <si>
    <t>2200011690</t>
  </si>
  <si>
    <t>2200092180</t>
  </si>
  <si>
    <t>Расходы на создание многофункционального центра по предоставлению государственных (муниципальных) услуг</t>
  </si>
  <si>
    <t>Культура</t>
  </si>
  <si>
    <t>Социальное обеспечение</t>
  </si>
  <si>
    <t>Выплата молодым специалистам муниципальных образовательных учреждений</t>
  </si>
  <si>
    <t>9990000670</t>
  </si>
  <si>
    <t xml:space="preserve">Мероприятия учреждений по сохранению и развитию учреждений библиотечного обслуживания </t>
  </si>
  <si>
    <t>1620082690</t>
  </si>
  <si>
    <t>1800000610</t>
  </si>
  <si>
    <t>Мероприятия районных казенных муниципальных учреждений по профилактике терроризма и противодействию экстремизму</t>
  </si>
  <si>
    <t>2300000000</t>
  </si>
  <si>
    <t>2300000600</t>
  </si>
  <si>
    <t>2300001610</t>
  </si>
  <si>
    <t>22000S2070</t>
  </si>
  <si>
    <t>Подпрограмма "Доступная среда"</t>
  </si>
  <si>
    <t>Доступная среда в дошкольных образовательных учреждениях</t>
  </si>
  <si>
    <t>03600L0270</t>
  </si>
  <si>
    <t>0360000000</t>
  </si>
  <si>
    <t>03600R0270</t>
  </si>
  <si>
    <t>0800092370</t>
  </si>
  <si>
    <t>Средства местного бюджета на проектирование, строительство, капитальный ремонт и ремонт подъездных автомобильных дорог, проездов к земельным участкам, предоставленным (предоставляемым) на бесплатной основе гражданам, имеющим трех и более детей, и гражданам, имеющим двух детей, а также молодым семьям, за счет дорожного фонда</t>
  </si>
  <si>
    <t>10000S2380</t>
  </si>
  <si>
    <t>11000S2390</t>
  </si>
  <si>
    <t>Ремонт автомобильных дорог, мест общего пользования и сооружений на них за счет средств дорожного фонда муниципального района в рамках софинансирования средств выделенных из дорожного фонда Приморского края</t>
  </si>
  <si>
    <t>9990009100</t>
  </si>
  <si>
    <t>Расходы на погашение кредиторской задолженности прошлых лет</t>
  </si>
  <si>
    <t>Дополнительное образование детей</t>
  </si>
  <si>
    <t xml:space="preserve">Приложение 14 к решению </t>
  </si>
  <si>
    <t>0800000630</t>
  </si>
  <si>
    <t>2400000000</t>
  </si>
  <si>
    <t>2400000600</t>
  </si>
  <si>
    <t xml:space="preserve">Мероприятия администрации Михайловского муниципального района </t>
  </si>
  <si>
    <t>2500000000</t>
  </si>
  <si>
    <t>2500000600</t>
  </si>
  <si>
    <t>2600000000</t>
  </si>
  <si>
    <t>2600000600</t>
  </si>
  <si>
    <t>Дотации из краевого бюджета бюджетам поселений Михайловского муниципального района на выравнивание бюджетной обеспеченности</t>
  </si>
  <si>
    <t>9990093110</t>
  </si>
  <si>
    <t>1900000000</t>
  </si>
  <si>
    <t>01000L4970</t>
  </si>
  <si>
    <t>Другие вопросы в области национальной экономики</t>
  </si>
  <si>
    <t>Разработка, утверждение и (или) внесение изменений в документацию территориального планирования Михайловского муниципального района</t>
  </si>
  <si>
    <t>9990000710</t>
  </si>
  <si>
    <t xml:space="preserve">Субсидии на социальные выплаты молодым семьям для приобретения (строительства) жилья экономкласса </t>
  </si>
  <si>
    <t>МП"Обеспечение жилье молодых семей Михайловского муницпального района"</t>
  </si>
  <si>
    <t>МП "Развитие дополнительного образования в сфере культуры и искусства"</t>
  </si>
  <si>
    <t>МП "Развития образования Михайловского муницпального района"</t>
  </si>
  <si>
    <t xml:space="preserve">МП"Развитие муниципальной службы в администрации Михайловского муницпального района" </t>
  </si>
  <si>
    <t>МДС"Доступная среда для инвалидов Михайловского муницпального района\"</t>
  </si>
  <si>
    <t>Мероприятия государственной программы Российской Федерации "</t>
  </si>
  <si>
    <t>МП "Комплексные меры по противодействию употреблению наркотиков в Михайловском муниципальном районе"</t>
  </si>
  <si>
    <t>МП"Профилактика правонарушений в Михайловском муниципальном районе"</t>
  </si>
  <si>
    <t>МП"Развитие малого и среднего предпринимательства на территории Михайловского муниципального района"</t>
  </si>
  <si>
    <t>МП"Развитие малоэтажного жилищного строительства на территории Михайловского муниципального района"</t>
  </si>
  <si>
    <t xml:space="preserve">МП"Обеспечение содержания, ремонта автомобильных дорог, мест общего пользования (тротуаров, скверов, пешеходных дорожек и переходов) и сооружений на них Михайловского муниципального района" </t>
  </si>
  <si>
    <t>МП"Патриотическое воспитание граждан Михайловского муниципального района"</t>
  </si>
  <si>
    <t>МП"Юные таланты Михайловского муниципального района"</t>
  </si>
  <si>
    <t>МП"Развитие физической культуры и спорта Михайловского муниципального района"</t>
  </si>
  <si>
    <t>МП  "Развитие культуры Михайловского муниципального района"</t>
  </si>
  <si>
    <t>МП"Профилактика терроризма и противодействие экстремизму на территории Михайловского муниципального района"</t>
  </si>
  <si>
    <t>МП"Программа комплексного развития систем коммунальной инфраструктуры Михайловского муниципального района"</t>
  </si>
  <si>
    <t>МП"Развитие Многофункционального центра предоставления государственных и муниципальных услуг населению Михайловского муниципального района Приморского кра"</t>
  </si>
  <si>
    <t>МП «Обеспечение безопасности дорожного движения в Михайловском муниципальном районе»</t>
  </si>
  <si>
    <t>МП «Содержание и ремонт муниципального жилого фонда в Михайловском муниципальном районе»</t>
  </si>
  <si>
    <t>МП «Противодействие коррупции на территории Михайловского муниципального района»</t>
  </si>
  <si>
    <t>МП «Управление муниципальным имуществом и земельными ресурсами Михайловского муниципального района»</t>
  </si>
  <si>
    <t>районного бюджета на 2019 год по финансовому обеспечению муниципальных программ Михайловского муниципального района и непрограммным направлениям деятельности</t>
  </si>
  <si>
    <t>Осуществление отдельных государственных полномочий по обеспечению мер социальной поддержки педагогическим работникам муниципальных образовательных организаций</t>
  </si>
  <si>
    <t>0310093140</t>
  </si>
  <si>
    <t>Осуществление отдельных государственных полномочий по обеспечению бесплатным питанием детей, обучающихся в муниципальных общеобразовательных организациях</t>
  </si>
  <si>
    <t>0310093150</t>
  </si>
  <si>
    <t>Транспорт</t>
  </si>
  <si>
    <t>Установление регулируемых тарифов на регулярные перевозки пассажиров и багажа автомобильным и наземным электрическим общественным транспортом по муниципальным маршрутам в границах муниципального образования</t>
  </si>
  <si>
    <t>9990093130</t>
  </si>
  <si>
    <t>3100P5200</t>
  </si>
  <si>
    <t>0310092340</t>
  </si>
  <si>
    <t>Строительство, реконструкция и приобретение зданий муниципальных общеобразовательных организаций за счет средств краевого бюджета</t>
  </si>
  <si>
    <t>Расходы по созданию в общеобразовательных организациях, расположенных в сельской местности, условий для занятий физической культурой и спортом</t>
  </si>
  <si>
    <t>Расходы на капитальный ремонт зданий муниципальных общеобразовательных учреждений за счет средств краевого бюджета</t>
  </si>
  <si>
    <t>Средства краевого бюджета на капитальный ремонт зданий и благоустройство территорий муниципальных образовательных организаций, оказывающих услуги дошкольного образования</t>
  </si>
  <si>
    <t>0320092020</t>
  </si>
  <si>
    <t>Расходы на развитие спортивной инфраструктуры, находящейся в муниципальной собственности</t>
  </si>
  <si>
    <t>1500092190</t>
  </si>
  <si>
    <t xml:space="preserve">Расходы на комплектование книжных фондов и обеспечение информационно-техническим оборудованием библиотек </t>
  </si>
  <si>
    <t>1620092540</t>
  </si>
  <si>
    <t>Мероприятия по энергосбережению и повышению энергетической эффективности систем коммунальной инфраструктуры за счет бюджета Приморского края</t>
  </si>
  <si>
    <t>1900092270</t>
  </si>
  <si>
    <t>Проектирование и (или) строительство, реконструкция, модернизация и капитальный ремонт объектов водопроводно-канализационного хозяйства за счет бюджета Приморского края</t>
  </si>
  <si>
    <t>1900092320</t>
  </si>
  <si>
    <t>Расходы по обеспечение граждан твердым топливом (дровами)</t>
  </si>
  <si>
    <t>1900092620</t>
  </si>
  <si>
    <t>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</si>
  <si>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26000L0820</t>
  </si>
  <si>
    <t>МП "Молодежная политика Михайловского муниципального района"</t>
  </si>
  <si>
    <t>9990001690</t>
  </si>
  <si>
    <t>Обеспечение деятельности районных автономных муниципальных учреждений культуры</t>
  </si>
  <si>
    <t>1620002690</t>
  </si>
  <si>
    <t>№ 339 от 25.12.2018г.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</si>
</sst>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_р_."/>
    <numFmt numFmtId="169" formatCode="#,##0.000"/>
    <numFmt numFmtId="170" formatCode="0.000"/>
    <numFmt numFmtId="171" formatCode="#,##0.0000"/>
    <numFmt numFmtId="172" formatCode="#,##0.00000"/>
    <numFmt numFmtId="173" formatCode="_-* #,##0.000_р_._-;\-* #,##0.000_р_._-;_-* &quot;-&quot;??_р_._-;_-@_-"/>
  </numFmts>
  <fonts count="50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u val="single"/>
      <sz val="18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48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 horizontal="left" wrapText="1"/>
    </xf>
    <xf numFmtId="0" fontId="4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top" wrapText="1"/>
    </xf>
    <xf numFmtId="49" fontId="2" fillId="34" borderId="10" xfId="0" applyNumberFormat="1" applyFont="1" applyFill="1" applyBorder="1" applyAlignment="1">
      <alignment horizontal="center" vertical="center" shrinkToFit="1"/>
    </xf>
    <xf numFmtId="4" fontId="2" fillId="34" borderId="10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vertical="top" wrapText="1"/>
    </xf>
    <xf numFmtId="49" fontId="2" fillId="35" borderId="10" xfId="0" applyNumberFormat="1" applyFont="1" applyFill="1" applyBorder="1" applyAlignment="1">
      <alignment horizontal="center" vertical="center" shrinkToFit="1"/>
    </xf>
    <xf numFmtId="4" fontId="2" fillId="35" borderId="10" xfId="0" applyNumberFormat="1" applyFont="1" applyFill="1" applyBorder="1" applyAlignment="1">
      <alignment horizontal="center" vertical="center" shrinkToFit="1"/>
    </xf>
    <xf numFmtId="49" fontId="8" fillId="35" borderId="10" xfId="0" applyNumberFormat="1" applyFont="1" applyFill="1" applyBorder="1" applyAlignment="1">
      <alignment horizontal="center" vertical="center" shrinkToFit="1"/>
    </xf>
    <xf numFmtId="4" fontId="8" fillId="35" borderId="10" xfId="0" applyNumberFormat="1" applyFont="1" applyFill="1" applyBorder="1" applyAlignment="1">
      <alignment horizontal="center" vertical="center" shrinkToFit="1"/>
    </xf>
    <xf numFmtId="0" fontId="8" fillId="35" borderId="10" xfId="0" applyFont="1" applyFill="1" applyBorder="1" applyAlignment="1">
      <alignment horizontal="center" vertical="top" wrapText="1"/>
    </xf>
    <xf numFmtId="4" fontId="5" fillId="36" borderId="10" xfId="0" applyNumberFormat="1" applyFont="1" applyFill="1" applyBorder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0" fontId="2" fillId="35" borderId="10" xfId="0" applyFont="1" applyFill="1" applyBorder="1" applyAlignment="1">
      <alignment horizontal="center" vertical="center" wrapText="1"/>
    </xf>
    <xf numFmtId="0" fontId="8" fillId="35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4" fontId="5" fillId="36" borderId="11" xfId="0" applyNumberFormat="1" applyFont="1" applyFill="1" applyBorder="1" applyAlignment="1">
      <alignment horizontal="center" vertical="center" shrinkToFit="1"/>
    </xf>
    <xf numFmtId="4" fontId="2" fillId="35" borderId="11" xfId="0" applyNumberFormat="1" applyFont="1" applyFill="1" applyBorder="1" applyAlignment="1">
      <alignment horizontal="center" vertical="center" shrinkToFit="1"/>
    </xf>
    <xf numFmtId="4" fontId="2" fillId="34" borderId="11" xfId="0" applyNumberFormat="1" applyFont="1" applyFill="1" applyBorder="1" applyAlignment="1">
      <alignment horizontal="center" vertical="center" shrinkToFit="1"/>
    </xf>
    <xf numFmtId="4" fontId="11" fillId="33" borderId="12" xfId="0" applyNumberFormat="1" applyFont="1" applyFill="1" applyBorder="1" applyAlignment="1">
      <alignment horizontal="center" vertical="center" wrapText="1"/>
    </xf>
    <xf numFmtId="4" fontId="5" fillId="36" borderId="13" xfId="0" applyNumberFormat="1" applyFont="1" applyFill="1" applyBorder="1" applyAlignment="1">
      <alignment horizontal="center" vertical="center" shrinkToFit="1"/>
    </xf>
    <xf numFmtId="4" fontId="2" fillId="35" borderId="13" xfId="0" applyNumberFormat="1" applyFont="1" applyFill="1" applyBorder="1" applyAlignment="1">
      <alignment horizontal="center" vertical="center" shrinkToFit="1"/>
    </xf>
    <xf numFmtId="4" fontId="8" fillId="35" borderId="13" xfId="0" applyNumberFormat="1" applyFont="1" applyFill="1" applyBorder="1" applyAlignment="1">
      <alignment horizontal="center" vertical="center" shrinkToFit="1"/>
    </xf>
    <xf numFmtId="4" fontId="2" fillId="34" borderId="13" xfId="0" applyNumberFormat="1" applyFont="1" applyFill="1" applyBorder="1" applyAlignment="1">
      <alignment horizontal="center" vertical="center" shrinkToFit="1"/>
    </xf>
    <xf numFmtId="4" fontId="5" fillId="37" borderId="0" xfId="0" applyNumberFormat="1" applyFont="1" applyFill="1" applyBorder="1" applyAlignment="1">
      <alignment horizontal="center" vertical="center" shrinkToFit="1"/>
    </xf>
    <xf numFmtId="0" fontId="4" fillId="33" borderId="14" xfId="0" applyFont="1" applyFill="1" applyBorder="1" applyAlignment="1">
      <alignment horizontal="center" vertical="center" wrapText="1"/>
    </xf>
    <xf numFmtId="4" fontId="5" fillId="36" borderId="14" xfId="0" applyNumberFormat="1" applyFont="1" applyFill="1" applyBorder="1" applyAlignment="1">
      <alignment horizontal="center" vertical="center" shrinkToFit="1"/>
    </xf>
    <xf numFmtId="4" fontId="2" fillId="35" borderId="14" xfId="0" applyNumberFormat="1" applyFont="1" applyFill="1" applyBorder="1" applyAlignment="1">
      <alignment horizontal="center" vertical="center" shrinkToFit="1"/>
    </xf>
    <xf numFmtId="4" fontId="2" fillId="34" borderId="14" xfId="0" applyNumberFormat="1" applyFont="1" applyFill="1" applyBorder="1" applyAlignment="1">
      <alignment horizontal="center" vertical="center" shrinkToFit="1"/>
    </xf>
    <xf numFmtId="4" fontId="2" fillId="38" borderId="14" xfId="0" applyNumberFormat="1" applyFont="1" applyFill="1" applyBorder="1" applyAlignment="1">
      <alignment horizontal="center" vertical="center" shrinkToFit="1"/>
    </xf>
    <xf numFmtId="0" fontId="3" fillId="0" borderId="0" xfId="0" applyFont="1" applyAlignment="1">
      <alignment/>
    </xf>
    <xf numFmtId="0" fontId="3" fillId="0" borderId="15" xfId="0" applyFont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right"/>
    </xf>
    <xf numFmtId="0" fontId="3" fillId="33" borderId="0" xfId="0" applyFont="1" applyFill="1" applyBorder="1" applyAlignment="1">
      <alignment horizontal="right"/>
    </xf>
    <xf numFmtId="0" fontId="3" fillId="33" borderId="16" xfId="0" applyFont="1" applyFill="1" applyBorder="1" applyAlignment="1">
      <alignment horizontal="right"/>
    </xf>
    <xf numFmtId="2" fontId="2" fillId="0" borderId="0" xfId="0" applyNumberFormat="1" applyFont="1" applyAlignment="1">
      <alignment horizontal="center" vertical="center" wrapText="1"/>
    </xf>
    <xf numFmtId="4" fontId="2" fillId="34" borderId="17" xfId="0" applyNumberFormat="1" applyFont="1" applyFill="1" applyBorder="1" applyAlignment="1">
      <alignment horizontal="center" vertical="center" shrinkToFit="1"/>
    </xf>
    <xf numFmtId="4" fontId="11" fillId="33" borderId="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2" fontId="3" fillId="0" borderId="18" xfId="0" applyNumberFormat="1" applyFont="1" applyBorder="1" applyAlignment="1">
      <alignment horizontal="center" vertical="center" wrapText="1"/>
    </xf>
    <xf numFmtId="4" fontId="11" fillId="33" borderId="19" xfId="0" applyNumberFormat="1" applyFont="1" applyFill="1" applyBorder="1" applyAlignment="1">
      <alignment horizontal="center" vertical="center" wrapText="1"/>
    </xf>
    <xf numFmtId="168" fontId="11" fillId="33" borderId="20" xfId="0" applyNumberFormat="1" applyFont="1" applyFill="1" applyBorder="1" applyAlignment="1">
      <alignment horizontal="center" vertical="center" wrapText="1"/>
    </xf>
    <xf numFmtId="168" fontId="8" fillId="35" borderId="14" xfId="0" applyNumberFormat="1" applyFont="1" applyFill="1" applyBorder="1" applyAlignment="1">
      <alignment horizontal="center" vertical="center" shrinkToFit="1"/>
    </xf>
    <xf numFmtId="168" fontId="2" fillId="34" borderId="13" xfId="0" applyNumberFormat="1" applyFont="1" applyFill="1" applyBorder="1" applyAlignment="1">
      <alignment horizontal="center" vertical="center" shrinkToFit="1"/>
    </xf>
    <xf numFmtId="168" fontId="2" fillId="34" borderId="21" xfId="0" applyNumberFormat="1" applyFont="1" applyFill="1" applyBorder="1" applyAlignment="1">
      <alignment horizontal="center" vertical="center" wrapText="1"/>
    </xf>
    <xf numFmtId="168" fontId="2" fillId="35" borderId="14" xfId="0" applyNumberFormat="1" applyFont="1" applyFill="1" applyBorder="1" applyAlignment="1">
      <alignment horizontal="center" vertical="center" wrapText="1" shrinkToFit="1"/>
    </xf>
    <xf numFmtId="168" fontId="8" fillId="35" borderId="14" xfId="0" applyNumberFormat="1" applyFont="1" applyFill="1" applyBorder="1" applyAlignment="1">
      <alignment horizontal="center" vertical="center" wrapText="1" shrinkToFit="1"/>
    </xf>
    <xf numFmtId="168" fontId="2" fillId="34" borderId="14" xfId="0" applyNumberFormat="1" applyFont="1" applyFill="1" applyBorder="1" applyAlignment="1">
      <alignment horizontal="center" vertical="center" wrapText="1" shrinkToFit="1"/>
    </xf>
    <xf numFmtId="168" fontId="5" fillId="36" borderId="14" xfId="0" applyNumberFormat="1" applyFont="1" applyFill="1" applyBorder="1" applyAlignment="1">
      <alignment horizontal="center" vertical="center" wrapText="1" shrinkToFit="1"/>
    </xf>
    <xf numFmtId="168" fontId="2" fillId="34" borderId="17" xfId="0" applyNumberFormat="1" applyFont="1" applyFill="1" applyBorder="1" applyAlignment="1">
      <alignment horizontal="center" vertical="center" wrapText="1"/>
    </xf>
    <xf numFmtId="168" fontId="5" fillId="37" borderId="0" xfId="0" applyNumberFormat="1" applyFont="1" applyFill="1" applyBorder="1" applyAlignment="1">
      <alignment horizontal="center" vertical="center" wrapText="1" shrinkToFit="1"/>
    </xf>
    <xf numFmtId="4" fontId="5" fillId="36" borderId="17" xfId="0" applyNumberFormat="1" applyFont="1" applyFill="1" applyBorder="1" applyAlignment="1">
      <alignment horizontal="center" vertical="center" shrinkToFit="1"/>
    </xf>
    <xf numFmtId="0" fontId="2" fillId="34" borderId="10" xfId="0" applyFont="1" applyFill="1" applyBorder="1" applyAlignment="1">
      <alignment horizontal="left" vertical="top" wrapText="1"/>
    </xf>
    <xf numFmtId="168" fontId="2" fillId="34" borderId="17" xfId="0" applyNumberFormat="1" applyFont="1" applyFill="1" applyBorder="1" applyAlignment="1">
      <alignment horizontal="center" vertical="center" wrapText="1" shrinkToFit="1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4" fontId="2" fillId="38" borderId="17" xfId="0" applyNumberFormat="1" applyFont="1" applyFill="1" applyBorder="1" applyAlignment="1">
      <alignment horizontal="center" vertical="center" shrinkToFit="1"/>
    </xf>
    <xf numFmtId="0" fontId="2" fillId="37" borderId="10" xfId="0" applyFont="1" applyFill="1" applyBorder="1" applyAlignment="1">
      <alignment vertical="top" wrapText="1"/>
    </xf>
    <xf numFmtId="0" fontId="2" fillId="37" borderId="10" xfId="0" applyFont="1" applyFill="1" applyBorder="1" applyAlignment="1">
      <alignment horizontal="center" vertical="center" wrapText="1"/>
    </xf>
    <xf numFmtId="49" fontId="2" fillId="37" borderId="10" xfId="0" applyNumberFormat="1" applyFont="1" applyFill="1" applyBorder="1" applyAlignment="1">
      <alignment horizontal="center" vertical="center" shrinkToFit="1"/>
    </xf>
    <xf numFmtId="49" fontId="5" fillId="37" borderId="10" xfId="0" applyNumberFormat="1" applyFont="1" applyFill="1" applyBorder="1" applyAlignment="1">
      <alignment horizontal="center" vertical="center" shrinkToFit="1"/>
    </xf>
    <xf numFmtId="4" fontId="2" fillId="37" borderId="10" xfId="0" applyNumberFormat="1" applyFont="1" applyFill="1" applyBorder="1" applyAlignment="1">
      <alignment horizontal="center" vertical="center" shrinkToFit="1"/>
    </xf>
    <xf numFmtId="0" fontId="2" fillId="37" borderId="10" xfId="0" applyFont="1" applyFill="1" applyBorder="1" applyAlignment="1">
      <alignment horizontal="left" vertical="top" wrapText="1"/>
    </xf>
    <xf numFmtId="0" fontId="2" fillId="35" borderId="10" xfId="0" applyFont="1" applyFill="1" applyBorder="1" applyAlignment="1">
      <alignment horizontal="left" vertical="top" wrapText="1"/>
    </xf>
    <xf numFmtId="0" fontId="8" fillId="35" borderId="10" xfId="0" applyFont="1" applyFill="1" applyBorder="1" applyAlignment="1">
      <alignment horizontal="left" vertical="top" wrapText="1"/>
    </xf>
    <xf numFmtId="0" fontId="4" fillId="33" borderId="16" xfId="0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center" vertical="center" wrapText="1"/>
    </xf>
    <xf numFmtId="2" fontId="3" fillId="0" borderId="23" xfId="0" applyNumberFormat="1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top" wrapText="1"/>
    </xf>
    <xf numFmtId="0" fontId="2" fillId="34" borderId="10" xfId="0" applyFont="1" applyFill="1" applyBorder="1" applyAlignment="1">
      <alignment horizontal="center" wrapText="1"/>
    </xf>
    <xf numFmtId="0" fontId="2" fillId="37" borderId="10" xfId="0" applyNumberFormat="1" applyFont="1" applyFill="1" applyBorder="1" applyAlignment="1">
      <alignment horizontal="left" vertical="top" wrapText="1"/>
    </xf>
    <xf numFmtId="0" fontId="2" fillId="37" borderId="10" xfId="0" applyNumberFormat="1" applyFont="1" applyFill="1" applyBorder="1" applyAlignment="1">
      <alignment horizontal="center" vertical="center" wrapText="1"/>
    </xf>
    <xf numFmtId="0" fontId="6" fillId="39" borderId="10" xfId="0" applyFont="1" applyFill="1" applyBorder="1" applyAlignment="1">
      <alignment horizontal="center" vertical="center" wrapText="1"/>
    </xf>
    <xf numFmtId="49" fontId="6" fillId="39" borderId="10" xfId="0" applyNumberFormat="1" applyFont="1" applyFill="1" applyBorder="1" applyAlignment="1">
      <alignment horizontal="center" vertical="center" wrapText="1"/>
    </xf>
    <xf numFmtId="2" fontId="6" fillId="39" borderId="10" xfId="0" applyNumberFormat="1" applyFont="1" applyFill="1" applyBorder="1" applyAlignment="1">
      <alignment horizontal="center" vertical="center" wrapText="1"/>
    </xf>
    <xf numFmtId="0" fontId="6" fillId="39" borderId="10" xfId="0" applyFont="1" applyFill="1" applyBorder="1" applyAlignment="1">
      <alignment horizontal="left" vertical="top" wrapText="1"/>
    </xf>
    <xf numFmtId="0" fontId="2" fillId="37" borderId="10" xfId="0" applyFont="1" applyFill="1" applyBorder="1" applyAlignment="1">
      <alignment vertical="top" wrapText="1" shrinkToFit="1"/>
    </xf>
    <xf numFmtId="0" fontId="2" fillId="37" borderId="10" xfId="0" applyFont="1" applyFill="1" applyBorder="1" applyAlignment="1">
      <alignment horizontal="center" vertical="center" wrapText="1" shrinkToFit="1"/>
    </xf>
    <xf numFmtId="0" fontId="2" fillId="38" borderId="10" xfId="0" applyFont="1" applyFill="1" applyBorder="1" applyAlignment="1">
      <alignment horizontal="center" vertical="center" wrapText="1"/>
    </xf>
    <xf numFmtId="49" fontId="2" fillId="38" borderId="10" xfId="0" applyNumberFormat="1" applyFont="1" applyFill="1" applyBorder="1" applyAlignment="1">
      <alignment horizontal="center" vertical="center" shrinkToFit="1"/>
    </xf>
    <xf numFmtId="4" fontId="2" fillId="38" borderId="10" xfId="0" applyNumberFormat="1" applyFont="1" applyFill="1" applyBorder="1" applyAlignment="1">
      <alignment horizontal="center" vertical="center" shrinkToFit="1"/>
    </xf>
    <xf numFmtId="0" fontId="8" fillId="35" borderId="10" xfId="0" applyFont="1" applyFill="1" applyBorder="1" applyAlignment="1">
      <alignment vertical="top" wrapText="1"/>
    </xf>
    <xf numFmtId="49" fontId="2" fillId="35" borderId="10" xfId="0" applyNumberFormat="1" applyFont="1" applyFill="1" applyBorder="1" applyAlignment="1">
      <alignment horizontal="center" vertical="center" wrapText="1"/>
    </xf>
    <xf numFmtId="2" fontId="2" fillId="35" borderId="10" xfId="0" applyNumberFormat="1" applyFont="1" applyFill="1" applyBorder="1" applyAlignment="1">
      <alignment horizontal="center" vertical="center" wrapText="1"/>
    </xf>
    <xf numFmtId="4" fontId="2" fillId="35" borderId="10" xfId="0" applyNumberFormat="1" applyFont="1" applyFill="1" applyBorder="1" applyAlignment="1">
      <alignment horizontal="center" vertical="center" wrapText="1"/>
    </xf>
    <xf numFmtId="49" fontId="2" fillId="38" borderId="10" xfId="0" applyNumberFormat="1" applyFont="1" applyFill="1" applyBorder="1" applyAlignment="1">
      <alignment horizontal="center" vertical="center" wrapText="1"/>
    </xf>
    <xf numFmtId="2" fontId="2" fillId="38" borderId="10" xfId="0" applyNumberFormat="1" applyFont="1" applyFill="1" applyBorder="1" applyAlignment="1">
      <alignment horizontal="center" vertical="center" wrapText="1"/>
    </xf>
    <xf numFmtId="4" fontId="2" fillId="38" borderId="10" xfId="0" applyNumberFormat="1" applyFont="1" applyFill="1" applyBorder="1" applyAlignment="1">
      <alignment horizontal="center" vertical="center" wrapText="1"/>
    </xf>
    <xf numFmtId="49" fontId="2" fillId="37" borderId="10" xfId="0" applyNumberFormat="1" applyFont="1" applyFill="1" applyBorder="1" applyAlignment="1">
      <alignment horizontal="center" vertical="center" wrapText="1"/>
    </xf>
    <xf numFmtId="2" fontId="2" fillId="37" borderId="10" xfId="0" applyNumberFormat="1" applyFont="1" applyFill="1" applyBorder="1" applyAlignment="1">
      <alignment horizontal="center" vertical="center" wrapText="1"/>
    </xf>
    <xf numFmtId="4" fontId="2" fillId="37" borderId="10" xfId="0" applyNumberFormat="1" applyFont="1" applyFill="1" applyBorder="1" applyAlignment="1">
      <alignment horizontal="center" vertical="center" wrapText="1"/>
    </xf>
    <xf numFmtId="4" fontId="8" fillId="35" borderId="17" xfId="0" applyNumberFormat="1" applyFont="1" applyFill="1" applyBorder="1" applyAlignment="1">
      <alignment horizontal="center" vertical="center" shrinkToFit="1"/>
    </xf>
    <xf numFmtId="4" fontId="8" fillId="35" borderId="14" xfId="0" applyNumberFormat="1" applyFont="1" applyFill="1" applyBorder="1" applyAlignment="1">
      <alignment horizontal="center" vertical="center" shrinkToFit="1"/>
    </xf>
    <xf numFmtId="168" fontId="8" fillId="35" borderId="17" xfId="0" applyNumberFormat="1" applyFont="1" applyFill="1" applyBorder="1" applyAlignment="1">
      <alignment horizontal="center" vertical="center" wrapText="1" shrinkToFit="1"/>
    </xf>
    <xf numFmtId="169" fontId="2" fillId="37" borderId="10" xfId="0" applyNumberFormat="1" applyFont="1" applyFill="1" applyBorder="1" applyAlignment="1">
      <alignment horizontal="center" vertical="center" shrinkToFit="1"/>
    </xf>
    <xf numFmtId="169" fontId="2" fillId="35" borderId="10" xfId="0" applyNumberFormat="1" applyFont="1" applyFill="1" applyBorder="1" applyAlignment="1">
      <alignment horizontal="center" vertical="center" shrinkToFit="1"/>
    </xf>
    <xf numFmtId="169" fontId="6" fillId="39" borderId="10" xfId="0" applyNumberFormat="1" applyFont="1" applyFill="1" applyBorder="1" applyAlignment="1">
      <alignment horizontal="center" vertical="center" shrinkToFit="1"/>
    </xf>
    <xf numFmtId="169" fontId="6" fillId="38" borderId="10" xfId="0" applyNumberFormat="1" applyFont="1" applyFill="1" applyBorder="1" applyAlignment="1">
      <alignment horizontal="center" vertical="center" shrinkToFit="1"/>
    </xf>
    <xf numFmtId="169" fontId="6" fillId="39" borderId="10" xfId="0" applyNumberFormat="1" applyFont="1" applyFill="1" applyBorder="1" applyAlignment="1">
      <alignment horizontal="center" vertical="center" wrapText="1"/>
    </xf>
    <xf numFmtId="169" fontId="2" fillId="34" borderId="10" xfId="0" applyNumberFormat="1" applyFont="1" applyFill="1" applyBorder="1" applyAlignment="1">
      <alignment horizontal="center" vertical="center" shrinkToFit="1"/>
    </xf>
    <xf numFmtId="4" fontId="11" fillId="33" borderId="16" xfId="0" applyNumberFormat="1" applyFont="1" applyFill="1" applyBorder="1" applyAlignment="1">
      <alignment horizontal="center" vertical="center" wrapText="1"/>
    </xf>
    <xf numFmtId="4" fontId="11" fillId="33" borderId="22" xfId="0" applyNumberFormat="1" applyFont="1" applyFill="1" applyBorder="1" applyAlignment="1">
      <alignment horizontal="center" vertical="center" wrapText="1"/>
    </xf>
    <xf numFmtId="168" fontId="11" fillId="33" borderId="16" xfId="0" applyNumberFormat="1" applyFont="1" applyFill="1" applyBorder="1" applyAlignment="1">
      <alignment horizontal="center" vertical="center" wrapText="1"/>
    </xf>
    <xf numFmtId="168" fontId="2" fillId="34" borderId="17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vertical="top" wrapText="1" shrinkToFit="1"/>
    </xf>
    <xf numFmtId="169" fontId="11" fillId="37" borderId="10" xfId="0" applyNumberFormat="1" applyFont="1" applyFill="1" applyBorder="1" applyAlignment="1">
      <alignment horizontal="center" vertical="center" wrapText="1"/>
    </xf>
    <xf numFmtId="169" fontId="11" fillId="35" borderId="10" xfId="0" applyNumberFormat="1" applyFont="1" applyFill="1" applyBorder="1" applyAlignment="1">
      <alignment horizontal="center" vertical="center" wrapText="1"/>
    </xf>
    <xf numFmtId="170" fontId="2" fillId="37" borderId="10" xfId="0" applyNumberFormat="1" applyFont="1" applyFill="1" applyBorder="1" applyAlignment="1">
      <alignment horizontal="center" vertical="center" shrinkToFit="1"/>
    </xf>
    <xf numFmtId="169" fontId="2" fillId="38" borderId="10" xfId="0" applyNumberFormat="1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left" vertical="top" wrapText="1"/>
    </xf>
    <xf numFmtId="169" fontId="2" fillId="40" borderId="10" xfId="0" applyNumberFormat="1" applyFont="1" applyFill="1" applyBorder="1" applyAlignment="1">
      <alignment horizontal="center" vertical="center" shrinkToFit="1"/>
    </xf>
    <xf numFmtId="4" fontId="2" fillId="35" borderId="17" xfId="0" applyNumberFormat="1" applyFont="1" applyFill="1" applyBorder="1" applyAlignment="1">
      <alignment horizontal="center" vertical="center" shrinkToFit="1"/>
    </xf>
    <xf numFmtId="168" fontId="2" fillId="35" borderId="17" xfId="0" applyNumberFormat="1" applyFont="1" applyFill="1" applyBorder="1" applyAlignment="1">
      <alignment horizontal="center" vertical="center" wrapText="1" shrinkToFit="1"/>
    </xf>
    <xf numFmtId="0" fontId="2" fillId="40" borderId="10" xfId="0" applyFont="1" applyFill="1" applyBorder="1" applyAlignment="1">
      <alignment horizontal="center" vertical="center" wrapText="1"/>
    </xf>
    <xf numFmtId="49" fontId="2" fillId="40" borderId="10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horizontal="left" vertical="center" wrapText="1"/>
    </xf>
    <xf numFmtId="4" fontId="11" fillId="33" borderId="25" xfId="0" applyNumberFormat="1" applyFont="1" applyFill="1" applyBorder="1" applyAlignment="1">
      <alignment horizontal="center" vertical="center" wrapText="1"/>
    </xf>
    <xf numFmtId="4" fontId="8" fillId="35" borderId="26" xfId="0" applyNumberFormat="1" applyFont="1" applyFill="1" applyBorder="1" applyAlignment="1">
      <alignment horizontal="center" vertical="center" shrinkToFit="1"/>
    </xf>
    <xf numFmtId="4" fontId="2" fillId="35" borderId="26" xfId="0" applyNumberFormat="1" applyFont="1" applyFill="1" applyBorder="1" applyAlignment="1">
      <alignment horizontal="center" vertical="center" shrinkToFit="1"/>
    </xf>
    <xf numFmtId="4" fontId="2" fillId="34" borderId="26" xfId="0" applyNumberFormat="1" applyFont="1" applyFill="1" applyBorder="1" applyAlignment="1">
      <alignment horizontal="center" vertical="center" shrinkToFit="1"/>
    </xf>
    <xf numFmtId="4" fontId="5" fillId="36" borderId="26" xfId="0" applyNumberFormat="1" applyFont="1" applyFill="1" applyBorder="1" applyAlignment="1">
      <alignment horizontal="center" vertical="center" shrinkToFit="1"/>
    </xf>
    <xf numFmtId="0" fontId="12" fillId="38" borderId="10" xfId="0" applyFont="1" applyFill="1" applyBorder="1" applyAlignment="1">
      <alignment horizontal="center" vertical="center" wrapText="1"/>
    </xf>
    <xf numFmtId="49" fontId="11" fillId="38" borderId="10" xfId="0" applyNumberFormat="1" applyFont="1" applyFill="1" applyBorder="1" applyAlignment="1">
      <alignment horizontal="center" vertical="center" wrapText="1"/>
    </xf>
    <xf numFmtId="0" fontId="11" fillId="38" borderId="10" xfId="0" applyFont="1" applyFill="1" applyBorder="1" applyAlignment="1">
      <alignment horizontal="center" vertical="center" wrapText="1"/>
    </xf>
    <xf numFmtId="169" fontId="11" fillId="38" borderId="10" xfId="0" applyNumberFormat="1" applyFont="1" applyFill="1" applyBorder="1" applyAlignment="1">
      <alignment horizontal="center" vertical="center" wrapText="1"/>
    </xf>
    <xf numFmtId="4" fontId="11" fillId="38" borderId="10" xfId="0" applyNumberFormat="1" applyFont="1" applyFill="1" applyBorder="1" applyAlignment="1">
      <alignment horizontal="center" vertical="center" wrapText="1"/>
    </xf>
    <xf numFmtId="0" fontId="13" fillId="37" borderId="10" xfId="0" applyFont="1" applyFill="1" applyBorder="1" applyAlignment="1">
      <alignment wrapText="1"/>
    </xf>
    <xf numFmtId="49" fontId="6" fillId="39" borderId="10" xfId="0" applyNumberFormat="1" applyFont="1" applyFill="1" applyBorder="1" applyAlignment="1">
      <alignment horizontal="center" vertical="center" shrinkToFit="1"/>
    </xf>
    <xf numFmtId="49" fontId="11" fillId="35" borderId="10" xfId="0" applyNumberFormat="1" applyFont="1" applyFill="1" applyBorder="1" applyAlignment="1">
      <alignment horizontal="center" vertical="center" wrapText="1"/>
    </xf>
    <xf numFmtId="0" fontId="11" fillId="35" borderId="10" xfId="0" applyFont="1" applyFill="1" applyBorder="1" applyAlignment="1">
      <alignment horizontal="center" vertical="center" wrapText="1"/>
    </xf>
    <xf numFmtId="49" fontId="11" fillId="37" borderId="10" xfId="0" applyNumberFormat="1" applyFont="1" applyFill="1" applyBorder="1" applyAlignment="1">
      <alignment horizontal="center" vertical="center" wrapText="1"/>
    </xf>
    <xf numFmtId="0" fontId="11" fillId="37" borderId="10" xfId="0" applyFont="1" applyFill="1" applyBorder="1" applyAlignment="1">
      <alignment horizontal="center" vertical="center" wrapText="1"/>
    </xf>
    <xf numFmtId="4" fontId="2" fillId="37" borderId="0" xfId="0" applyNumberFormat="1" applyFont="1" applyFill="1" applyBorder="1" applyAlignment="1">
      <alignment horizontal="center" vertical="center" shrinkToFit="1"/>
    </xf>
    <xf numFmtId="172" fontId="5" fillId="37" borderId="0" xfId="0" applyNumberFormat="1" applyFont="1" applyFill="1" applyBorder="1" applyAlignment="1">
      <alignment horizontal="center" vertical="center" shrinkToFit="1"/>
    </xf>
    <xf numFmtId="172" fontId="1" fillId="0" borderId="0" xfId="0" applyNumberFormat="1" applyFont="1" applyAlignment="1">
      <alignment/>
    </xf>
    <xf numFmtId="0" fontId="5" fillId="0" borderId="0" xfId="0" applyFont="1" applyAlignment="1">
      <alignment horizontal="center" vertical="top" wrapText="1"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/>
    </xf>
    <xf numFmtId="0" fontId="14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04"/>
  <sheetViews>
    <sheetView showGridLines="0" tabSelected="1" zoomScalePageLayoutView="0" workbookViewId="0" topLeftCell="A1">
      <selection activeCell="B4" sqref="B4"/>
    </sheetView>
  </sheetViews>
  <sheetFormatPr defaultColWidth="9.00390625" defaultRowHeight="12.75" outlineLevelRow="6"/>
  <cols>
    <col min="1" max="1" width="75.25390625" style="2" customWidth="1"/>
    <col min="2" max="2" width="6.125" style="15" customWidth="1"/>
    <col min="3" max="3" width="0" style="2" hidden="1" customWidth="1"/>
    <col min="4" max="4" width="15.125" style="2" customWidth="1"/>
    <col min="5" max="5" width="18.25390625" style="2" customWidth="1"/>
    <col min="6" max="21" width="0" style="2" hidden="1" customWidth="1"/>
    <col min="22" max="22" width="14.875" style="40" hidden="1" customWidth="1"/>
    <col min="23" max="23" width="11.875" style="35" hidden="1" customWidth="1"/>
    <col min="24" max="16384" width="9.125" style="2" customWidth="1"/>
  </cols>
  <sheetData>
    <row r="1" spans="2:23" ht="18.75">
      <c r="B1" s="143" t="s">
        <v>223</v>
      </c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59"/>
      <c r="W1" s="2"/>
    </row>
    <row r="2" spans="2:23" ht="15" customHeight="1">
      <c r="B2" s="144" t="s">
        <v>71</v>
      </c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60"/>
      <c r="W2" s="2"/>
    </row>
    <row r="3" spans="2:23" ht="15.75">
      <c r="B3" s="146" t="s">
        <v>293</v>
      </c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35"/>
      <c r="V3" s="2"/>
      <c r="W3" s="2"/>
    </row>
    <row r="4" spans="2:23" ht="12.75">
      <c r="B4" s="2"/>
      <c r="V4" s="2"/>
      <c r="W4" s="2"/>
    </row>
    <row r="5" spans="1:23" ht="30.75" customHeight="1">
      <c r="A5" s="145" t="s">
        <v>26</v>
      </c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45"/>
      <c r="V5" s="2"/>
      <c r="W5" s="2"/>
    </row>
    <row r="6" spans="1:23" ht="57" customHeight="1">
      <c r="A6" s="142" t="s">
        <v>262</v>
      </c>
      <c r="B6" s="142"/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2"/>
      <c r="T6" s="142"/>
      <c r="V6" s="2"/>
      <c r="W6" s="2"/>
    </row>
    <row r="7" spans="1:23" ht="16.5" thickBot="1">
      <c r="A7" s="38"/>
      <c r="B7" s="38"/>
      <c r="C7" s="38"/>
      <c r="D7" s="38"/>
      <c r="E7" s="38" t="s">
        <v>69</v>
      </c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W7" s="43" t="s">
        <v>23</v>
      </c>
    </row>
    <row r="8" spans="1:23" ht="48" thickBot="1">
      <c r="A8" s="4" t="s">
        <v>0</v>
      </c>
      <c r="B8" s="4" t="s">
        <v>16</v>
      </c>
      <c r="C8" s="4" t="s">
        <v>1</v>
      </c>
      <c r="D8" s="4"/>
      <c r="E8" s="4" t="s">
        <v>4</v>
      </c>
      <c r="F8" s="20" t="s">
        <v>4</v>
      </c>
      <c r="G8" s="4" t="s">
        <v>4</v>
      </c>
      <c r="H8" s="4" t="s">
        <v>4</v>
      </c>
      <c r="I8" s="4" t="s">
        <v>4</v>
      </c>
      <c r="J8" s="4" t="s">
        <v>4</v>
      </c>
      <c r="K8" s="4" t="s">
        <v>4</v>
      </c>
      <c r="L8" s="4" t="s">
        <v>4</v>
      </c>
      <c r="M8" s="4" t="s">
        <v>4</v>
      </c>
      <c r="N8" s="4" t="s">
        <v>4</v>
      </c>
      <c r="O8" s="4" t="s">
        <v>4</v>
      </c>
      <c r="P8" s="4" t="s">
        <v>4</v>
      </c>
      <c r="Q8" s="4" t="s">
        <v>4</v>
      </c>
      <c r="R8" s="4" t="s">
        <v>4</v>
      </c>
      <c r="S8" s="4" t="s">
        <v>4</v>
      </c>
      <c r="T8" s="4" t="s">
        <v>4</v>
      </c>
      <c r="U8" s="30" t="s">
        <v>4</v>
      </c>
      <c r="V8" s="44" t="s">
        <v>25</v>
      </c>
      <c r="W8" s="36" t="s">
        <v>24</v>
      </c>
    </row>
    <row r="9" spans="1:23" ht="25.5" customHeight="1" thickBot="1">
      <c r="A9" s="79" t="s">
        <v>70</v>
      </c>
      <c r="B9" s="80" t="s">
        <v>2</v>
      </c>
      <c r="C9" s="81"/>
      <c r="D9" s="80" t="s">
        <v>105</v>
      </c>
      <c r="E9" s="105">
        <f>E13+E17+E47+E54+E58+E63+E68+E75+E78+E81+E84+E88+E99+E10+E50+E44+E103+E110+E116+E120+E123+E126</f>
        <v>765348.23682</v>
      </c>
      <c r="F9" s="70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2"/>
      <c r="W9" s="73"/>
    </row>
    <row r="10" spans="1:23" ht="33.75" customHeight="1" thickBot="1">
      <c r="A10" s="88" t="s">
        <v>240</v>
      </c>
      <c r="B10" s="89" t="s">
        <v>77</v>
      </c>
      <c r="C10" s="90"/>
      <c r="D10" s="89" t="s">
        <v>106</v>
      </c>
      <c r="E10" s="91">
        <f>E11</f>
        <v>1388.2964</v>
      </c>
      <c r="F10" s="70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2"/>
      <c r="W10" s="73"/>
    </row>
    <row r="11" spans="1:23" ht="18" customHeight="1" thickBot="1">
      <c r="A11" s="128" t="s">
        <v>17</v>
      </c>
      <c r="B11" s="92" t="s">
        <v>77</v>
      </c>
      <c r="C11" s="93"/>
      <c r="D11" s="92" t="s">
        <v>106</v>
      </c>
      <c r="E11" s="94">
        <f>E12</f>
        <v>1388.2964</v>
      </c>
      <c r="F11" s="70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2"/>
      <c r="W11" s="73"/>
    </row>
    <row r="12" spans="1:23" ht="32.25" customHeight="1" thickBot="1">
      <c r="A12" s="67" t="s">
        <v>239</v>
      </c>
      <c r="B12" s="95" t="s">
        <v>77</v>
      </c>
      <c r="C12" s="96"/>
      <c r="D12" s="95" t="s">
        <v>235</v>
      </c>
      <c r="E12" s="97">
        <f>350+1038.2964</f>
        <v>1388.2964</v>
      </c>
      <c r="F12" s="70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2"/>
      <c r="W12" s="73"/>
    </row>
    <row r="13" spans="1:23" ht="32.25" thickBot="1">
      <c r="A13" s="13" t="s">
        <v>241</v>
      </c>
      <c r="B13" s="16">
        <v>951</v>
      </c>
      <c r="C13" s="9"/>
      <c r="D13" s="9" t="s">
        <v>108</v>
      </c>
      <c r="E13" s="102">
        <f>E14</f>
        <v>12906</v>
      </c>
      <c r="F13" s="70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2"/>
      <c r="W13" s="73"/>
    </row>
    <row r="14" spans="1:23" ht="16.5" thickBot="1">
      <c r="A14" s="128" t="s">
        <v>17</v>
      </c>
      <c r="B14" s="129">
        <v>951</v>
      </c>
      <c r="C14" s="130"/>
      <c r="D14" s="129" t="s">
        <v>108</v>
      </c>
      <c r="E14" s="131">
        <f>E15+E16</f>
        <v>12906</v>
      </c>
      <c r="F14" s="70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2"/>
      <c r="W14" s="73"/>
    </row>
    <row r="15" spans="1:23" ht="32.25" thickBot="1">
      <c r="A15" s="67" t="s">
        <v>43</v>
      </c>
      <c r="B15" s="63">
        <v>951</v>
      </c>
      <c r="C15" s="65"/>
      <c r="D15" s="64" t="s">
        <v>107</v>
      </c>
      <c r="E15" s="101">
        <v>12906</v>
      </c>
      <c r="F15" s="70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2"/>
      <c r="W15" s="73"/>
    </row>
    <row r="16" spans="1:23" ht="18.75">
      <c r="A16" s="67" t="s">
        <v>102</v>
      </c>
      <c r="B16" s="63">
        <v>951</v>
      </c>
      <c r="C16" s="65"/>
      <c r="D16" s="64" t="s">
        <v>107</v>
      </c>
      <c r="E16" s="101"/>
      <c r="F16" s="70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2"/>
      <c r="W16" s="73"/>
    </row>
    <row r="17" spans="1:23" ht="15.75">
      <c r="A17" s="13" t="s">
        <v>242</v>
      </c>
      <c r="B17" s="16">
        <v>953</v>
      </c>
      <c r="C17" s="9"/>
      <c r="D17" s="9" t="s">
        <v>111</v>
      </c>
      <c r="E17" s="102">
        <f>E18</f>
        <v>581884.25704</v>
      </c>
      <c r="F17" s="102">
        <f aca="true" t="shared" si="0" ref="F17:W17">F18</f>
        <v>0</v>
      </c>
      <c r="G17" s="102">
        <f t="shared" si="0"/>
        <v>0</v>
      </c>
      <c r="H17" s="102">
        <f t="shared" si="0"/>
        <v>0</v>
      </c>
      <c r="I17" s="102">
        <f t="shared" si="0"/>
        <v>0</v>
      </c>
      <c r="J17" s="102">
        <f t="shared" si="0"/>
        <v>0</v>
      </c>
      <c r="K17" s="102">
        <f t="shared" si="0"/>
        <v>0</v>
      </c>
      <c r="L17" s="102">
        <f t="shared" si="0"/>
        <v>0</v>
      </c>
      <c r="M17" s="102">
        <f t="shared" si="0"/>
        <v>0</v>
      </c>
      <c r="N17" s="102">
        <f t="shared" si="0"/>
        <v>0</v>
      </c>
      <c r="O17" s="102">
        <f t="shared" si="0"/>
        <v>0</v>
      </c>
      <c r="P17" s="102">
        <f t="shared" si="0"/>
        <v>0</v>
      </c>
      <c r="Q17" s="102">
        <f t="shared" si="0"/>
        <v>0</v>
      </c>
      <c r="R17" s="102">
        <f t="shared" si="0"/>
        <v>0</v>
      </c>
      <c r="S17" s="102">
        <f t="shared" si="0"/>
        <v>0</v>
      </c>
      <c r="T17" s="102">
        <f t="shared" si="0"/>
        <v>0</v>
      </c>
      <c r="U17" s="102">
        <f t="shared" si="0"/>
        <v>0</v>
      </c>
      <c r="V17" s="102">
        <f t="shared" si="0"/>
        <v>0</v>
      </c>
      <c r="W17" s="102">
        <f t="shared" si="0"/>
        <v>0</v>
      </c>
    </row>
    <row r="18" spans="1:23" ht="26.25" thickBot="1">
      <c r="A18" s="128" t="s">
        <v>19</v>
      </c>
      <c r="B18" s="129" t="s">
        <v>18</v>
      </c>
      <c r="C18" s="130"/>
      <c r="D18" s="129" t="s">
        <v>105</v>
      </c>
      <c r="E18" s="131">
        <f aca="true" t="shared" si="1" ref="E18:W18">E19+E24+E35+E38+E41</f>
        <v>581884.25704</v>
      </c>
      <c r="F18" s="131">
        <f t="shared" si="1"/>
        <v>0</v>
      </c>
      <c r="G18" s="131">
        <f t="shared" si="1"/>
        <v>0</v>
      </c>
      <c r="H18" s="131">
        <f t="shared" si="1"/>
        <v>0</v>
      </c>
      <c r="I18" s="131">
        <f t="shared" si="1"/>
        <v>0</v>
      </c>
      <c r="J18" s="131">
        <f t="shared" si="1"/>
        <v>0</v>
      </c>
      <c r="K18" s="131">
        <f t="shared" si="1"/>
        <v>0</v>
      </c>
      <c r="L18" s="131">
        <f t="shared" si="1"/>
        <v>0</v>
      </c>
      <c r="M18" s="131">
        <f t="shared" si="1"/>
        <v>0</v>
      </c>
      <c r="N18" s="131">
        <f t="shared" si="1"/>
        <v>0</v>
      </c>
      <c r="O18" s="131">
        <f t="shared" si="1"/>
        <v>0</v>
      </c>
      <c r="P18" s="131">
        <f t="shared" si="1"/>
        <v>0</v>
      </c>
      <c r="Q18" s="131">
        <f t="shared" si="1"/>
        <v>0</v>
      </c>
      <c r="R18" s="131">
        <f t="shared" si="1"/>
        <v>0</v>
      </c>
      <c r="S18" s="131">
        <f t="shared" si="1"/>
        <v>0</v>
      </c>
      <c r="T18" s="131">
        <f t="shared" si="1"/>
        <v>0</v>
      </c>
      <c r="U18" s="131">
        <f t="shared" si="1"/>
        <v>0</v>
      </c>
      <c r="V18" s="131">
        <f t="shared" si="1"/>
        <v>0</v>
      </c>
      <c r="W18" s="131">
        <f t="shared" si="1"/>
        <v>0</v>
      </c>
    </row>
    <row r="19" spans="1:23" ht="19.5" customHeight="1" thickBot="1">
      <c r="A19" s="75" t="s">
        <v>59</v>
      </c>
      <c r="B19" s="18">
        <v>953</v>
      </c>
      <c r="C19" s="6"/>
      <c r="D19" s="6" t="s">
        <v>109</v>
      </c>
      <c r="E19" s="106">
        <f>E20+E22+E21+E23</f>
        <v>125982.5872</v>
      </c>
      <c r="F19" s="70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2"/>
      <c r="W19" s="73"/>
    </row>
    <row r="20" spans="1:23" ht="32.25" thickBot="1">
      <c r="A20" s="62" t="s">
        <v>43</v>
      </c>
      <c r="B20" s="63">
        <v>953</v>
      </c>
      <c r="C20" s="64"/>
      <c r="D20" s="64" t="s">
        <v>110</v>
      </c>
      <c r="E20" s="101">
        <v>36910</v>
      </c>
      <c r="F20" s="70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2"/>
      <c r="W20" s="73"/>
    </row>
    <row r="21" spans="1:23" ht="32.25" thickBot="1">
      <c r="A21" s="67" t="s">
        <v>74</v>
      </c>
      <c r="B21" s="63">
        <v>953</v>
      </c>
      <c r="C21" s="64"/>
      <c r="D21" s="64" t="s">
        <v>112</v>
      </c>
      <c r="E21" s="101">
        <v>1000</v>
      </c>
      <c r="F21" s="70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2"/>
      <c r="W21" s="73"/>
    </row>
    <row r="22" spans="1:23" ht="51" customHeight="1" thickBot="1">
      <c r="A22" s="67" t="s">
        <v>60</v>
      </c>
      <c r="B22" s="63">
        <v>953</v>
      </c>
      <c r="C22" s="64"/>
      <c r="D22" s="64" t="s">
        <v>113</v>
      </c>
      <c r="E22" s="101">
        <v>86703</v>
      </c>
      <c r="F22" s="70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2"/>
      <c r="W22" s="73"/>
    </row>
    <row r="23" spans="1:23" ht="51" customHeight="1" thickBot="1">
      <c r="A23" s="67" t="s">
        <v>275</v>
      </c>
      <c r="B23" s="63">
        <v>953</v>
      </c>
      <c r="C23" s="64"/>
      <c r="D23" s="64" t="s">
        <v>276</v>
      </c>
      <c r="E23" s="101">
        <v>1369.5872</v>
      </c>
      <c r="F23" s="70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2"/>
      <c r="W23" s="73"/>
    </row>
    <row r="24" spans="1:23" ht="23.25" customHeight="1" thickBot="1">
      <c r="A24" s="76" t="s">
        <v>61</v>
      </c>
      <c r="B24" s="74">
        <v>953</v>
      </c>
      <c r="C24" s="6"/>
      <c r="D24" s="6" t="s">
        <v>114</v>
      </c>
      <c r="E24" s="106">
        <f>E25+E27+E30+E31+E26+E28+E29+E32+E33+E34</f>
        <v>415355.01184</v>
      </c>
      <c r="F24" s="70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2"/>
      <c r="W24" s="73"/>
    </row>
    <row r="25" spans="1:23" ht="32.25" thickBot="1">
      <c r="A25" s="62" t="s">
        <v>43</v>
      </c>
      <c r="B25" s="63">
        <v>953</v>
      </c>
      <c r="C25" s="64"/>
      <c r="D25" s="64" t="s">
        <v>115</v>
      </c>
      <c r="E25" s="101">
        <v>88840</v>
      </c>
      <c r="F25" s="70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2"/>
      <c r="W25" s="73"/>
    </row>
    <row r="26" spans="1:23" ht="32.25" thickBot="1">
      <c r="A26" s="67" t="s">
        <v>81</v>
      </c>
      <c r="B26" s="63">
        <v>953</v>
      </c>
      <c r="C26" s="64"/>
      <c r="D26" s="64" t="s">
        <v>116</v>
      </c>
      <c r="E26" s="101">
        <v>3600</v>
      </c>
      <c r="F26" s="70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2"/>
      <c r="W26" s="73"/>
    </row>
    <row r="27" spans="1:23" ht="48" customHeight="1" thickBot="1">
      <c r="A27" s="77" t="s">
        <v>62</v>
      </c>
      <c r="B27" s="78">
        <v>953</v>
      </c>
      <c r="C27" s="64"/>
      <c r="D27" s="64" t="s">
        <v>117</v>
      </c>
      <c r="E27" s="101">
        <v>291581</v>
      </c>
      <c r="F27" s="70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2"/>
      <c r="W27" s="73"/>
    </row>
    <row r="28" spans="1:23" ht="48" customHeight="1" thickBot="1">
      <c r="A28" s="77" t="s">
        <v>263</v>
      </c>
      <c r="B28" s="78">
        <v>953</v>
      </c>
      <c r="C28" s="64"/>
      <c r="D28" s="64" t="s">
        <v>264</v>
      </c>
      <c r="E28" s="101">
        <v>3200</v>
      </c>
      <c r="F28" s="70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2"/>
      <c r="W28" s="73"/>
    </row>
    <row r="29" spans="1:23" ht="48" customHeight="1" thickBot="1">
      <c r="A29" s="77" t="s">
        <v>265</v>
      </c>
      <c r="B29" s="78">
        <v>953</v>
      </c>
      <c r="C29" s="64"/>
      <c r="D29" s="64" t="s">
        <v>266</v>
      </c>
      <c r="E29" s="101">
        <v>17985.202</v>
      </c>
      <c r="F29" s="70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2"/>
      <c r="W29" s="73"/>
    </row>
    <row r="30" spans="1:23" ht="33" customHeight="1" thickBot="1">
      <c r="A30" s="62" t="s">
        <v>65</v>
      </c>
      <c r="B30" s="63">
        <v>953</v>
      </c>
      <c r="C30" s="64"/>
      <c r="D30" s="64" t="s">
        <v>118</v>
      </c>
      <c r="E30" s="101">
        <v>900</v>
      </c>
      <c r="F30" s="70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2"/>
      <c r="W30" s="73"/>
    </row>
    <row r="31" spans="1:23" ht="20.25" customHeight="1" thickBot="1">
      <c r="A31" s="67" t="s">
        <v>66</v>
      </c>
      <c r="B31" s="63">
        <v>953</v>
      </c>
      <c r="C31" s="64"/>
      <c r="D31" s="64" t="s">
        <v>119</v>
      </c>
      <c r="E31" s="101">
        <v>3000</v>
      </c>
      <c r="F31" s="70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2"/>
      <c r="W31" s="73"/>
    </row>
    <row r="32" spans="1:23" ht="40.5" customHeight="1" thickBot="1">
      <c r="A32" s="67" t="s">
        <v>272</v>
      </c>
      <c r="B32" s="63">
        <v>953</v>
      </c>
      <c r="C32" s="64"/>
      <c r="D32" s="64" t="s">
        <v>270</v>
      </c>
      <c r="E32" s="101">
        <v>4050</v>
      </c>
      <c r="F32" s="70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2"/>
      <c r="W32" s="73"/>
    </row>
    <row r="33" spans="1:23" ht="51.75" customHeight="1" thickBot="1">
      <c r="A33" s="67" t="s">
        <v>273</v>
      </c>
      <c r="B33" s="63">
        <v>953</v>
      </c>
      <c r="C33" s="64"/>
      <c r="D33" s="64">
        <v>3100050970</v>
      </c>
      <c r="E33" s="101">
        <v>557.24264</v>
      </c>
      <c r="F33" s="70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2"/>
      <c r="W33" s="73"/>
    </row>
    <row r="34" spans="1:23" ht="42" customHeight="1" thickBot="1">
      <c r="A34" s="67" t="s">
        <v>274</v>
      </c>
      <c r="B34" s="63">
        <v>953</v>
      </c>
      <c r="C34" s="64"/>
      <c r="D34" s="64" t="s">
        <v>271</v>
      </c>
      <c r="E34" s="101">
        <v>1641.5672</v>
      </c>
      <c r="F34" s="70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2"/>
      <c r="W34" s="73"/>
    </row>
    <row r="35" spans="1:23" ht="32.25" thickBot="1">
      <c r="A35" s="75" t="s">
        <v>63</v>
      </c>
      <c r="B35" s="74">
        <v>953</v>
      </c>
      <c r="C35" s="6"/>
      <c r="D35" s="6" t="s">
        <v>120</v>
      </c>
      <c r="E35" s="106">
        <f>E36+E37</f>
        <v>24053</v>
      </c>
      <c r="F35" s="70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2"/>
      <c r="W35" s="73"/>
    </row>
    <row r="36" spans="1:23" ht="32.25" thickBot="1">
      <c r="A36" s="62" t="s">
        <v>64</v>
      </c>
      <c r="B36" s="63">
        <v>953</v>
      </c>
      <c r="C36" s="64"/>
      <c r="D36" s="64" t="s">
        <v>121</v>
      </c>
      <c r="E36" s="101">
        <v>24053</v>
      </c>
      <c r="F36" s="70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2"/>
      <c r="W36" s="73"/>
    </row>
    <row r="37" spans="1:23" ht="20.25" customHeight="1" thickBot="1">
      <c r="A37" s="67" t="s">
        <v>192</v>
      </c>
      <c r="B37" s="63">
        <v>953</v>
      </c>
      <c r="C37" s="64"/>
      <c r="D37" s="64" t="s">
        <v>193</v>
      </c>
      <c r="E37" s="101">
        <v>0</v>
      </c>
      <c r="F37" s="70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2"/>
      <c r="W37" s="73"/>
    </row>
    <row r="38" spans="1:23" ht="32.25" thickBot="1">
      <c r="A38" s="75" t="s">
        <v>67</v>
      </c>
      <c r="B38" s="18">
        <v>953</v>
      </c>
      <c r="C38" s="6"/>
      <c r="D38" s="6" t="s">
        <v>122</v>
      </c>
      <c r="E38" s="106">
        <f>E39+E40</f>
        <v>16493.658</v>
      </c>
      <c r="F38" s="70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2"/>
      <c r="W38" s="73"/>
    </row>
    <row r="39" spans="1:23" ht="32.25" thickBot="1">
      <c r="A39" s="62" t="s">
        <v>31</v>
      </c>
      <c r="B39" s="63">
        <v>953</v>
      </c>
      <c r="C39" s="64"/>
      <c r="D39" s="64" t="s">
        <v>123</v>
      </c>
      <c r="E39" s="101">
        <v>15605.6</v>
      </c>
      <c r="F39" s="70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2"/>
      <c r="W39" s="73"/>
    </row>
    <row r="40" spans="1:23" ht="16.5" thickBot="1">
      <c r="A40" s="62" t="s">
        <v>82</v>
      </c>
      <c r="B40" s="63">
        <v>953</v>
      </c>
      <c r="C40" s="64"/>
      <c r="D40" s="64" t="s">
        <v>124</v>
      </c>
      <c r="E40" s="101">
        <v>888.058</v>
      </c>
      <c r="F40" s="70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2"/>
      <c r="W40" s="73"/>
    </row>
    <row r="41" spans="1:23" ht="16.5" thickBot="1">
      <c r="A41" s="75" t="s">
        <v>210</v>
      </c>
      <c r="B41" s="18">
        <v>953</v>
      </c>
      <c r="C41" s="6"/>
      <c r="D41" s="6" t="s">
        <v>213</v>
      </c>
      <c r="E41" s="106">
        <f>E42+E43</f>
        <v>0</v>
      </c>
      <c r="F41" s="70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2"/>
      <c r="W41" s="73"/>
    </row>
    <row r="42" spans="1:23" ht="16.5" thickBot="1">
      <c r="A42" s="62" t="s">
        <v>211</v>
      </c>
      <c r="B42" s="63">
        <v>953</v>
      </c>
      <c r="C42" s="64"/>
      <c r="D42" s="64" t="s">
        <v>212</v>
      </c>
      <c r="E42" s="101">
        <v>0</v>
      </c>
      <c r="F42" s="70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2"/>
      <c r="W42" s="73"/>
    </row>
    <row r="43" spans="1:23" ht="16.5" thickBot="1">
      <c r="A43" s="62" t="s">
        <v>245</v>
      </c>
      <c r="B43" s="63">
        <v>953</v>
      </c>
      <c r="C43" s="64"/>
      <c r="D43" s="64" t="s">
        <v>214</v>
      </c>
      <c r="E43" s="101">
        <v>0</v>
      </c>
      <c r="F43" s="70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2"/>
      <c r="W43" s="73"/>
    </row>
    <row r="44" spans="1:23" ht="32.25" thickBot="1">
      <c r="A44" s="8" t="s">
        <v>243</v>
      </c>
      <c r="B44" s="16">
        <v>951</v>
      </c>
      <c r="C44" s="9"/>
      <c r="D44" s="9" t="s">
        <v>125</v>
      </c>
      <c r="E44" s="10">
        <f>E45</f>
        <v>31.5</v>
      </c>
      <c r="F44" s="70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2"/>
      <c r="W44" s="73"/>
    </row>
    <row r="45" spans="1:23" ht="16.5" thickBot="1">
      <c r="A45" s="128" t="s">
        <v>17</v>
      </c>
      <c r="B45" s="85">
        <v>951</v>
      </c>
      <c r="C45" s="86"/>
      <c r="D45" s="86" t="s">
        <v>125</v>
      </c>
      <c r="E45" s="87">
        <f>E46</f>
        <v>31.5</v>
      </c>
      <c r="F45" s="70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2"/>
      <c r="W45" s="73"/>
    </row>
    <row r="46" spans="1:23" ht="32.25" thickBot="1">
      <c r="A46" s="67" t="s">
        <v>78</v>
      </c>
      <c r="B46" s="63">
        <v>951</v>
      </c>
      <c r="C46" s="64"/>
      <c r="D46" s="64" t="s">
        <v>126</v>
      </c>
      <c r="E46" s="66">
        <v>31.5</v>
      </c>
      <c r="F46" s="70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2"/>
      <c r="W46" s="73"/>
    </row>
    <row r="47" spans="1:23" ht="34.5" customHeight="1" thickBot="1">
      <c r="A47" s="13" t="s">
        <v>244</v>
      </c>
      <c r="B47" s="16">
        <v>951</v>
      </c>
      <c r="C47" s="9"/>
      <c r="D47" s="9" t="s">
        <v>127</v>
      </c>
      <c r="E47" s="10">
        <f>E48</f>
        <v>100</v>
      </c>
      <c r="F47" s="70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2"/>
      <c r="W47" s="73"/>
    </row>
    <row r="48" spans="1:23" ht="16.5" thickBot="1">
      <c r="A48" s="128" t="s">
        <v>17</v>
      </c>
      <c r="B48" s="129">
        <v>951</v>
      </c>
      <c r="C48" s="130"/>
      <c r="D48" s="129" t="s">
        <v>127</v>
      </c>
      <c r="E48" s="132">
        <f>E49</f>
        <v>100</v>
      </c>
      <c r="F48" s="70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71"/>
      <c r="U48" s="71"/>
      <c r="V48" s="72"/>
      <c r="W48" s="73"/>
    </row>
    <row r="49" spans="1:23" ht="33" customHeight="1" thickBot="1">
      <c r="A49" s="67" t="s">
        <v>52</v>
      </c>
      <c r="B49" s="63">
        <v>951</v>
      </c>
      <c r="C49" s="64"/>
      <c r="D49" s="64" t="s">
        <v>128</v>
      </c>
      <c r="E49" s="66">
        <v>100</v>
      </c>
      <c r="F49" s="70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2"/>
      <c r="W49" s="73"/>
    </row>
    <row r="50" spans="1:23" ht="33" customHeight="1" thickBot="1">
      <c r="A50" s="69" t="s">
        <v>246</v>
      </c>
      <c r="B50" s="16">
        <v>951</v>
      </c>
      <c r="C50" s="9"/>
      <c r="D50" s="9" t="s">
        <v>129</v>
      </c>
      <c r="E50" s="10">
        <f>E51</f>
        <v>10</v>
      </c>
      <c r="F50" s="70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2"/>
      <c r="W50" s="73"/>
    </row>
    <row r="51" spans="1:23" ht="18.75" customHeight="1" thickBot="1">
      <c r="A51" s="128" t="s">
        <v>17</v>
      </c>
      <c r="B51" s="85">
        <v>951</v>
      </c>
      <c r="C51" s="86"/>
      <c r="D51" s="86" t="s">
        <v>129</v>
      </c>
      <c r="E51" s="87">
        <f>E52+E53</f>
        <v>10</v>
      </c>
      <c r="F51" s="70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2"/>
      <c r="W51" s="73"/>
    </row>
    <row r="52" spans="1:23" ht="33" customHeight="1" thickBot="1">
      <c r="A52" s="62" t="s">
        <v>75</v>
      </c>
      <c r="B52" s="63">
        <v>951</v>
      </c>
      <c r="C52" s="64"/>
      <c r="D52" s="64" t="s">
        <v>130</v>
      </c>
      <c r="E52" s="66">
        <v>10</v>
      </c>
      <c r="F52" s="70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72"/>
      <c r="W52" s="73"/>
    </row>
    <row r="53" spans="1:24" ht="33" customHeight="1" thickBot="1">
      <c r="A53" s="62" t="s">
        <v>76</v>
      </c>
      <c r="B53" s="63">
        <v>951</v>
      </c>
      <c r="C53" s="64"/>
      <c r="D53" s="64" t="s">
        <v>131</v>
      </c>
      <c r="E53" s="66">
        <v>0</v>
      </c>
      <c r="F53" s="70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1"/>
      <c r="V53" s="72"/>
      <c r="W53" s="73"/>
      <c r="X53" s="139"/>
    </row>
    <row r="54" spans="1:23" ht="36.75" customHeight="1" thickBot="1">
      <c r="A54" s="88" t="s">
        <v>247</v>
      </c>
      <c r="B54" s="16">
        <v>951</v>
      </c>
      <c r="C54" s="9"/>
      <c r="D54" s="9" t="s">
        <v>132</v>
      </c>
      <c r="E54" s="10">
        <f>E55</f>
        <v>50</v>
      </c>
      <c r="F54" s="70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2"/>
      <c r="W54" s="73"/>
    </row>
    <row r="55" spans="1:23" ht="16.5" thickBot="1">
      <c r="A55" s="128" t="s">
        <v>17</v>
      </c>
      <c r="B55" s="129">
        <v>951</v>
      </c>
      <c r="C55" s="130"/>
      <c r="D55" s="129" t="s">
        <v>132</v>
      </c>
      <c r="E55" s="132">
        <f>E56+E57</f>
        <v>50</v>
      </c>
      <c r="F55" s="70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2"/>
      <c r="W55" s="73"/>
    </row>
    <row r="56" spans="1:23" ht="34.5" customHeight="1" thickBot="1">
      <c r="A56" s="62" t="s">
        <v>35</v>
      </c>
      <c r="B56" s="63">
        <v>951</v>
      </c>
      <c r="C56" s="64"/>
      <c r="D56" s="64" t="s">
        <v>133</v>
      </c>
      <c r="E56" s="66">
        <v>0</v>
      </c>
      <c r="F56" s="70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2"/>
      <c r="W56" s="73"/>
    </row>
    <row r="57" spans="1:23" ht="32.25" thickBot="1">
      <c r="A57" s="62" t="s">
        <v>36</v>
      </c>
      <c r="B57" s="63">
        <v>951</v>
      </c>
      <c r="C57" s="64"/>
      <c r="D57" s="64" t="s">
        <v>134</v>
      </c>
      <c r="E57" s="66">
        <v>50</v>
      </c>
      <c r="F57" s="70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72"/>
      <c r="W57" s="73"/>
    </row>
    <row r="58" spans="1:23" ht="35.25" customHeight="1" thickBot="1">
      <c r="A58" s="88" t="s">
        <v>248</v>
      </c>
      <c r="B58" s="16">
        <v>951</v>
      </c>
      <c r="C58" s="9"/>
      <c r="D58" s="9" t="s">
        <v>135</v>
      </c>
      <c r="E58" s="102">
        <f>E59</f>
        <v>100</v>
      </c>
      <c r="F58" s="70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1"/>
      <c r="U58" s="71"/>
      <c r="V58" s="72"/>
      <c r="W58" s="73"/>
    </row>
    <row r="59" spans="1:23" ht="16.5" thickBot="1">
      <c r="A59" s="128" t="s">
        <v>17</v>
      </c>
      <c r="B59" s="129">
        <v>951</v>
      </c>
      <c r="C59" s="130"/>
      <c r="D59" s="129" t="s">
        <v>135</v>
      </c>
      <c r="E59" s="131">
        <f>E60+E61+E62</f>
        <v>100</v>
      </c>
      <c r="F59" s="70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71"/>
      <c r="T59" s="71"/>
      <c r="U59" s="71"/>
      <c r="V59" s="72"/>
      <c r="W59" s="73"/>
    </row>
    <row r="60" spans="1:23" ht="49.5" customHeight="1" thickBot="1">
      <c r="A60" s="62" t="s">
        <v>40</v>
      </c>
      <c r="B60" s="63">
        <v>951</v>
      </c>
      <c r="C60" s="64"/>
      <c r="D60" s="64" t="s">
        <v>136</v>
      </c>
      <c r="E60" s="101">
        <v>50</v>
      </c>
      <c r="F60" s="70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1"/>
      <c r="V60" s="72"/>
      <c r="W60" s="73"/>
    </row>
    <row r="61" spans="1:23" ht="35.25" customHeight="1" thickBot="1">
      <c r="A61" s="62" t="s">
        <v>41</v>
      </c>
      <c r="B61" s="63">
        <v>951</v>
      </c>
      <c r="C61" s="64"/>
      <c r="D61" s="64" t="s">
        <v>224</v>
      </c>
      <c r="E61" s="101">
        <v>50</v>
      </c>
      <c r="F61" s="70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2"/>
      <c r="W61" s="73"/>
    </row>
    <row r="62" spans="1:23" ht="35.25" customHeight="1" thickBot="1">
      <c r="A62" s="62" t="s">
        <v>90</v>
      </c>
      <c r="B62" s="63">
        <v>951</v>
      </c>
      <c r="C62" s="64"/>
      <c r="D62" s="64" t="s">
        <v>215</v>
      </c>
      <c r="E62" s="101">
        <v>0</v>
      </c>
      <c r="F62" s="70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  <c r="V62" s="72"/>
      <c r="W62" s="73"/>
    </row>
    <row r="63" spans="1:23" ht="33" customHeight="1" thickBot="1">
      <c r="A63" s="88" t="s">
        <v>249</v>
      </c>
      <c r="B63" s="16">
        <v>951</v>
      </c>
      <c r="C63" s="9"/>
      <c r="D63" s="9" t="s">
        <v>137</v>
      </c>
      <c r="E63" s="102">
        <f>E64</f>
        <v>10000</v>
      </c>
      <c r="F63" s="70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1"/>
      <c r="V63" s="72"/>
      <c r="W63" s="73"/>
    </row>
    <row r="64" spans="1:23" ht="16.5" thickBot="1">
      <c r="A64" s="128" t="s">
        <v>17</v>
      </c>
      <c r="B64" s="129">
        <v>951</v>
      </c>
      <c r="C64" s="130"/>
      <c r="D64" s="129" t="s">
        <v>137</v>
      </c>
      <c r="E64" s="131">
        <f>E65+E66+E67</f>
        <v>10000</v>
      </c>
      <c r="F64" s="70"/>
      <c r="G64" s="71"/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71"/>
      <c r="T64" s="71"/>
      <c r="U64" s="71"/>
      <c r="V64" s="72"/>
      <c r="W64" s="73"/>
    </row>
    <row r="65" spans="1:23" ht="48" thickBot="1">
      <c r="A65" s="62" t="s">
        <v>42</v>
      </c>
      <c r="B65" s="63">
        <v>951</v>
      </c>
      <c r="C65" s="64"/>
      <c r="D65" s="64" t="s">
        <v>138</v>
      </c>
      <c r="E65" s="101"/>
      <c r="F65" s="70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71"/>
      <c r="T65" s="71"/>
      <c r="U65" s="71"/>
      <c r="V65" s="72"/>
      <c r="W65" s="73"/>
    </row>
    <row r="66" spans="1:23" ht="79.5" thickBot="1">
      <c r="A66" s="133" t="s">
        <v>86</v>
      </c>
      <c r="B66" s="63">
        <v>951</v>
      </c>
      <c r="C66" s="64"/>
      <c r="D66" s="64" t="s">
        <v>139</v>
      </c>
      <c r="E66" s="101">
        <v>8000</v>
      </c>
      <c r="F66" s="70"/>
      <c r="G66" s="71"/>
      <c r="H66" s="71"/>
      <c r="I66" s="71"/>
      <c r="J66" s="71"/>
      <c r="K66" s="71"/>
      <c r="L66" s="71"/>
      <c r="M66" s="71"/>
      <c r="N66" s="71"/>
      <c r="O66" s="71"/>
      <c r="P66" s="71"/>
      <c r="Q66" s="71"/>
      <c r="R66" s="71"/>
      <c r="S66" s="71"/>
      <c r="T66" s="71"/>
      <c r="U66" s="71"/>
      <c r="V66" s="72"/>
      <c r="W66" s="73"/>
    </row>
    <row r="67" spans="1:23" ht="95.25" thickBot="1">
      <c r="A67" s="133" t="s">
        <v>216</v>
      </c>
      <c r="B67" s="63">
        <v>951</v>
      </c>
      <c r="C67" s="64"/>
      <c r="D67" s="64" t="s">
        <v>217</v>
      </c>
      <c r="E67" s="101">
        <v>2000</v>
      </c>
      <c r="F67" s="70"/>
      <c r="G67" s="71"/>
      <c r="H67" s="71"/>
      <c r="I67" s="71"/>
      <c r="J67" s="71"/>
      <c r="K67" s="71"/>
      <c r="L67" s="71"/>
      <c r="M67" s="71"/>
      <c r="N67" s="71"/>
      <c r="O67" s="71"/>
      <c r="P67" s="71"/>
      <c r="Q67" s="71"/>
      <c r="R67" s="71"/>
      <c r="S67" s="71"/>
      <c r="T67" s="71"/>
      <c r="U67" s="71"/>
      <c r="V67" s="72"/>
      <c r="W67" s="73"/>
    </row>
    <row r="68" spans="1:23" ht="66" customHeight="1" thickBot="1">
      <c r="A68" s="88" t="s">
        <v>250</v>
      </c>
      <c r="B68" s="16">
        <v>951</v>
      </c>
      <c r="C68" s="11"/>
      <c r="D68" s="11" t="s">
        <v>140</v>
      </c>
      <c r="E68" s="12">
        <f>E69</f>
        <v>30700</v>
      </c>
      <c r="F68" s="70"/>
      <c r="G68" s="71"/>
      <c r="H68" s="71"/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71"/>
      <c r="T68" s="71"/>
      <c r="U68" s="71"/>
      <c r="V68" s="72"/>
      <c r="W68" s="73"/>
    </row>
    <row r="69" spans="1:23" ht="16.5" thickBot="1">
      <c r="A69" s="128" t="s">
        <v>17</v>
      </c>
      <c r="B69" s="129">
        <v>951</v>
      </c>
      <c r="C69" s="130"/>
      <c r="D69" s="129" t="s">
        <v>140</v>
      </c>
      <c r="E69" s="132">
        <f>E70+E73+E71+E72+E74</f>
        <v>30700</v>
      </c>
      <c r="F69" s="70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2"/>
      <c r="W69" s="73"/>
    </row>
    <row r="70" spans="1:23" ht="49.5" customHeight="1" thickBot="1">
      <c r="A70" s="62" t="s">
        <v>39</v>
      </c>
      <c r="B70" s="63">
        <v>951</v>
      </c>
      <c r="C70" s="64"/>
      <c r="D70" s="64" t="s">
        <v>141</v>
      </c>
      <c r="E70" s="66">
        <v>0</v>
      </c>
      <c r="F70" s="70"/>
      <c r="G70" s="71"/>
      <c r="H70" s="71"/>
      <c r="I70" s="71"/>
      <c r="J70" s="71"/>
      <c r="K70" s="71"/>
      <c r="L70" s="71"/>
      <c r="M70" s="71"/>
      <c r="N70" s="71"/>
      <c r="O70" s="71"/>
      <c r="P70" s="71"/>
      <c r="Q70" s="71"/>
      <c r="R70" s="71"/>
      <c r="S70" s="71"/>
      <c r="T70" s="71"/>
      <c r="U70" s="71"/>
      <c r="V70" s="72"/>
      <c r="W70" s="73"/>
    </row>
    <row r="71" spans="1:23" ht="49.5" customHeight="1" thickBot="1">
      <c r="A71" s="62" t="s">
        <v>99</v>
      </c>
      <c r="B71" s="63">
        <v>951</v>
      </c>
      <c r="C71" s="64"/>
      <c r="D71" s="64" t="s">
        <v>142</v>
      </c>
      <c r="E71" s="66">
        <f>5055.66+1700</f>
        <v>6755.66</v>
      </c>
      <c r="F71" s="70"/>
      <c r="G71" s="71"/>
      <c r="H71" s="71"/>
      <c r="I71" s="71"/>
      <c r="J71" s="71"/>
      <c r="K71" s="71"/>
      <c r="L71" s="71"/>
      <c r="M71" s="71"/>
      <c r="N71" s="71"/>
      <c r="O71" s="71"/>
      <c r="P71" s="71"/>
      <c r="Q71" s="71"/>
      <c r="R71" s="71"/>
      <c r="S71" s="71"/>
      <c r="T71" s="71"/>
      <c r="U71" s="71"/>
      <c r="V71" s="72"/>
      <c r="W71" s="73"/>
    </row>
    <row r="72" spans="1:23" ht="49.5" customHeight="1" thickBot="1">
      <c r="A72" s="62" t="s">
        <v>100</v>
      </c>
      <c r="B72" s="63">
        <v>951</v>
      </c>
      <c r="C72" s="64"/>
      <c r="D72" s="64" t="s">
        <v>143</v>
      </c>
      <c r="E72" s="66">
        <v>6944.34</v>
      </c>
      <c r="F72" s="70"/>
      <c r="G72" s="71"/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1"/>
      <c r="U72" s="71"/>
      <c r="V72" s="72"/>
      <c r="W72" s="73"/>
    </row>
    <row r="73" spans="1:23" ht="32.25" customHeight="1" thickBot="1">
      <c r="A73" s="133" t="s">
        <v>87</v>
      </c>
      <c r="B73" s="63">
        <v>951</v>
      </c>
      <c r="C73" s="64"/>
      <c r="D73" s="64" t="s">
        <v>144</v>
      </c>
      <c r="E73" s="66">
        <v>17000</v>
      </c>
      <c r="F73" s="70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  <c r="T73" s="71"/>
      <c r="U73" s="71"/>
      <c r="V73" s="72"/>
      <c r="W73" s="73"/>
    </row>
    <row r="74" spans="1:23" ht="66.75" customHeight="1" thickBot="1">
      <c r="A74" s="133" t="s">
        <v>219</v>
      </c>
      <c r="B74" s="63">
        <v>951</v>
      </c>
      <c r="C74" s="64"/>
      <c r="D74" s="64" t="s">
        <v>218</v>
      </c>
      <c r="E74" s="66">
        <v>0</v>
      </c>
      <c r="F74" s="70"/>
      <c r="G74" s="71"/>
      <c r="H74" s="71"/>
      <c r="I74" s="71"/>
      <c r="J74" s="71"/>
      <c r="K74" s="71"/>
      <c r="L74" s="71"/>
      <c r="M74" s="71"/>
      <c r="N74" s="71"/>
      <c r="O74" s="71"/>
      <c r="P74" s="71"/>
      <c r="Q74" s="71"/>
      <c r="R74" s="71"/>
      <c r="S74" s="71"/>
      <c r="T74" s="71"/>
      <c r="U74" s="71"/>
      <c r="V74" s="72"/>
      <c r="W74" s="73"/>
    </row>
    <row r="75" spans="1:23" ht="32.25" thickBot="1">
      <c r="A75" s="88" t="s">
        <v>251</v>
      </c>
      <c r="B75" s="16">
        <v>951</v>
      </c>
      <c r="C75" s="9"/>
      <c r="D75" s="9" t="s">
        <v>145</v>
      </c>
      <c r="E75" s="10">
        <f>E76</f>
        <v>80</v>
      </c>
      <c r="F75" s="70"/>
      <c r="G75" s="71"/>
      <c r="H75" s="71"/>
      <c r="I75" s="71"/>
      <c r="J75" s="71"/>
      <c r="K75" s="71"/>
      <c r="L75" s="71"/>
      <c r="M75" s="71"/>
      <c r="N75" s="71"/>
      <c r="O75" s="71"/>
      <c r="P75" s="71"/>
      <c r="Q75" s="71"/>
      <c r="R75" s="71"/>
      <c r="S75" s="71"/>
      <c r="T75" s="71"/>
      <c r="U75" s="71"/>
      <c r="V75" s="72"/>
      <c r="W75" s="73"/>
    </row>
    <row r="76" spans="1:23" ht="16.5" thickBot="1">
      <c r="A76" s="128" t="s">
        <v>17</v>
      </c>
      <c r="B76" s="129">
        <v>951</v>
      </c>
      <c r="C76" s="130"/>
      <c r="D76" s="129" t="s">
        <v>145</v>
      </c>
      <c r="E76" s="132">
        <f>E77</f>
        <v>80</v>
      </c>
      <c r="F76" s="70"/>
      <c r="G76" s="71"/>
      <c r="H76" s="71"/>
      <c r="I76" s="71"/>
      <c r="J76" s="71"/>
      <c r="K76" s="71"/>
      <c r="L76" s="71"/>
      <c r="M76" s="71"/>
      <c r="N76" s="71"/>
      <c r="O76" s="71"/>
      <c r="P76" s="71"/>
      <c r="Q76" s="71"/>
      <c r="R76" s="71"/>
      <c r="S76" s="71"/>
      <c r="T76" s="71"/>
      <c r="U76" s="71"/>
      <c r="V76" s="72"/>
      <c r="W76" s="73"/>
    </row>
    <row r="77" spans="1:23" ht="33.75" customHeight="1" thickBot="1">
      <c r="A77" s="67" t="s">
        <v>48</v>
      </c>
      <c r="B77" s="63">
        <v>951</v>
      </c>
      <c r="C77" s="64"/>
      <c r="D77" s="64" t="s">
        <v>146</v>
      </c>
      <c r="E77" s="66">
        <v>80</v>
      </c>
      <c r="F77" s="70"/>
      <c r="G77" s="71"/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71"/>
      <c r="S77" s="71"/>
      <c r="T77" s="71"/>
      <c r="U77" s="71"/>
      <c r="V77" s="72"/>
      <c r="W77" s="73"/>
    </row>
    <row r="78" spans="1:23" ht="16.5" thickBot="1">
      <c r="A78" s="88" t="s">
        <v>289</v>
      </c>
      <c r="B78" s="16">
        <v>951</v>
      </c>
      <c r="C78" s="9"/>
      <c r="D78" s="9" t="s">
        <v>147</v>
      </c>
      <c r="E78" s="10">
        <f>E79</f>
        <v>50</v>
      </c>
      <c r="F78" s="70"/>
      <c r="G78" s="71"/>
      <c r="H78" s="71"/>
      <c r="I78" s="71"/>
      <c r="J78" s="71"/>
      <c r="K78" s="71"/>
      <c r="L78" s="71"/>
      <c r="M78" s="71"/>
      <c r="N78" s="71"/>
      <c r="O78" s="71"/>
      <c r="P78" s="71"/>
      <c r="Q78" s="71"/>
      <c r="R78" s="71"/>
      <c r="S78" s="71"/>
      <c r="T78" s="71"/>
      <c r="U78" s="71"/>
      <c r="V78" s="72"/>
      <c r="W78" s="73"/>
    </row>
    <row r="79" spans="1:23" ht="16.5" thickBot="1">
      <c r="A79" s="128" t="s">
        <v>17</v>
      </c>
      <c r="B79" s="129">
        <v>951</v>
      </c>
      <c r="C79" s="130"/>
      <c r="D79" s="129" t="s">
        <v>147</v>
      </c>
      <c r="E79" s="132">
        <f>E80</f>
        <v>50</v>
      </c>
      <c r="F79" s="70"/>
      <c r="G79" s="71"/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71"/>
      <c r="S79" s="71"/>
      <c r="T79" s="71"/>
      <c r="U79" s="71"/>
      <c r="V79" s="72"/>
      <c r="W79" s="73"/>
    </row>
    <row r="80" spans="1:23" ht="32.25" thickBot="1">
      <c r="A80" s="67" t="s">
        <v>49</v>
      </c>
      <c r="B80" s="63">
        <v>951</v>
      </c>
      <c r="C80" s="64"/>
      <c r="D80" s="64" t="s">
        <v>148</v>
      </c>
      <c r="E80" s="66">
        <v>50</v>
      </c>
      <c r="F80" s="70"/>
      <c r="G80" s="71"/>
      <c r="H80" s="71"/>
      <c r="I80" s="71"/>
      <c r="J80" s="71"/>
      <c r="K80" s="71"/>
      <c r="L80" s="71"/>
      <c r="M80" s="71"/>
      <c r="N80" s="71"/>
      <c r="O80" s="71"/>
      <c r="P80" s="71"/>
      <c r="Q80" s="71"/>
      <c r="R80" s="71"/>
      <c r="S80" s="71"/>
      <c r="T80" s="71"/>
      <c r="U80" s="71"/>
      <c r="V80" s="72"/>
      <c r="W80" s="73"/>
    </row>
    <row r="81" spans="1:23" ht="16.5" thickBot="1">
      <c r="A81" s="8" t="s">
        <v>252</v>
      </c>
      <c r="B81" s="16">
        <v>951</v>
      </c>
      <c r="C81" s="9"/>
      <c r="D81" s="9" t="s">
        <v>149</v>
      </c>
      <c r="E81" s="10">
        <f>E82</f>
        <v>0</v>
      </c>
      <c r="F81" s="70"/>
      <c r="G81" s="71"/>
      <c r="H81" s="71"/>
      <c r="I81" s="71"/>
      <c r="J81" s="71"/>
      <c r="K81" s="71"/>
      <c r="L81" s="71"/>
      <c r="M81" s="71"/>
      <c r="N81" s="71"/>
      <c r="O81" s="71"/>
      <c r="P81" s="71"/>
      <c r="Q81" s="71"/>
      <c r="R81" s="71"/>
      <c r="S81" s="71"/>
      <c r="T81" s="71"/>
      <c r="U81" s="71"/>
      <c r="V81" s="72"/>
      <c r="W81" s="73"/>
    </row>
    <row r="82" spans="1:23" ht="16.5" thickBot="1">
      <c r="A82" s="128" t="s">
        <v>17</v>
      </c>
      <c r="B82" s="129">
        <v>951</v>
      </c>
      <c r="C82" s="130"/>
      <c r="D82" s="129" t="s">
        <v>149</v>
      </c>
      <c r="E82" s="132">
        <f>E83</f>
        <v>0</v>
      </c>
      <c r="F82" s="70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  <c r="V82" s="72"/>
      <c r="W82" s="73"/>
    </row>
    <row r="83" spans="1:23" ht="34.5" customHeight="1" thickBot="1">
      <c r="A83" s="67" t="s">
        <v>50</v>
      </c>
      <c r="B83" s="63">
        <v>951</v>
      </c>
      <c r="C83" s="64"/>
      <c r="D83" s="64" t="s">
        <v>150</v>
      </c>
      <c r="E83" s="66">
        <v>0</v>
      </c>
      <c r="F83" s="70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2"/>
      <c r="W83" s="73"/>
    </row>
    <row r="84" spans="1:23" ht="36.75" customHeight="1" thickBot="1">
      <c r="A84" s="69" t="s">
        <v>253</v>
      </c>
      <c r="B84" s="17">
        <v>951</v>
      </c>
      <c r="C84" s="9"/>
      <c r="D84" s="9" t="s">
        <v>151</v>
      </c>
      <c r="E84" s="10">
        <f>E85</f>
        <v>2300</v>
      </c>
      <c r="F84" s="70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2"/>
      <c r="W84" s="73"/>
    </row>
    <row r="85" spans="1:23" ht="22.5" customHeight="1" thickBot="1">
      <c r="A85" s="128" t="s">
        <v>17</v>
      </c>
      <c r="B85" s="129">
        <v>951</v>
      </c>
      <c r="C85" s="130"/>
      <c r="D85" s="129" t="s">
        <v>151</v>
      </c>
      <c r="E85" s="132">
        <f>E86+E87</f>
        <v>2300</v>
      </c>
      <c r="F85" s="70"/>
      <c r="G85" s="71"/>
      <c r="H85" s="71"/>
      <c r="I85" s="71"/>
      <c r="J85" s="71"/>
      <c r="K85" s="71"/>
      <c r="L85" s="71"/>
      <c r="M85" s="71"/>
      <c r="N85" s="71"/>
      <c r="O85" s="71"/>
      <c r="P85" s="71"/>
      <c r="Q85" s="71"/>
      <c r="R85" s="71"/>
      <c r="S85" s="71"/>
      <c r="T85" s="71"/>
      <c r="U85" s="71"/>
      <c r="V85" s="72"/>
      <c r="W85" s="73"/>
    </row>
    <row r="86" spans="1:23" ht="34.5" customHeight="1" thickBot="1">
      <c r="A86" s="67" t="s">
        <v>53</v>
      </c>
      <c r="B86" s="63">
        <v>951</v>
      </c>
      <c r="C86" s="64"/>
      <c r="D86" s="64" t="s">
        <v>152</v>
      </c>
      <c r="E86" s="66">
        <v>300</v>
      </c>
      <c r="F86" s="70"/>
      <c r="G86" s="71"/>
      <c r="H86" s="71"/>
      <c r="I86" s="71"/>
      <c r="J86" s="71"/>
      <c r="K86" s="71"/>
      <c r="L86" s="71"/>
      <c r="M86" s="71"/>
      <c r="N86" s="71"/>
      <c r="O86" s="71"/>
      <c r="P86" s="71"/>
      <c r="Q86" s="71"/>
      <c r="R86" s="71"/>
      <c r="S86" s="71"/>
      <c r="T86" s="71"/>
      <c r="U86" s="71"/>
      <c r="V86" s="72"/>
      <c r="W86" s="73"/>
    </row>
    <row r="87" spans="1:23" ht="34.5" customHeight="1" thickBot="1">
      <c r="A87" s="67" t="s">
        <v>277</v>
      </c>
      <c r="B87" s="63">
        <v>951</v>
      </c>
      <c r="C87" s="64"/>
      <c r="D87" s="64" t="s">
        <v>278</v>
      </c>
      <c r="E87" s="66">
        <v>2000</v>
      </c>
      <c r="F87" s="70"/>
      <c r="G87" s="71"/>
      <c r="H87" s="71"/>
      <c r="I87" s="71"/>
      <c r="J87" s="71"/>
      <c r="K87" s="71"/>
      <c r="L87" s="71"/>
      <c r="M87" s="71"/>
      <c r="N87" s="71"/>
      <c r="O87" s="71"/>
      <c r="P87" s="71"/>
      <c r="Q87" s="71"/>
      <c r="R87" s="71"/>
      <c r="S87" s="71"/>
      <c r="T87" s="71"/>
      <c r="U87" s="71"/>
      <c r="V87" s="72"/>
      <c r="W87" s="73"/>
    </row>
    <row r="88" spans="1:23" ht="16.5" thickBot="1">
      <c r="A88" s="13" t="s">
        <v>254</v>
      </c>
      <c r="B88" s="16">
        <v>951</v>
      </c>
      <c r="C88" s="11"/>
      <c r="D88" s="11" t="s">
        <v>153</v>
      </c>
      <c r="E88" s="12">
        <f>E89</f>
        <v>24857.296179999998</v>
      </c>
      <c r="F88" s="70"/>
      <c r="G88" s="71"/>
      <c r="H88" s="71"/>
      <c r="I88" s="71"/>
      <c r="J88" s="71"/>
      <c r="K88" s="71"/>
      <c r="L88" s="71"/>
      <c r="M88" s="71"/>
      <c r="N88" s="71"/>
      <c r="O88" s="71"/>
      <c r="P88" s="71"/>
      <c r="Q88" s="71"/>
      <c r="R88" s="71"/>
      <c r="S88" s="71"/>
      <c r="T88" s="71"/>
      <c r="U88" s="71"/>
      <c r="V88" s="72"/>
      <c r="W88" s="73"/>
    </row>
    <row r="89" spans="1:23" ht="16.5" thickBot="1">
      <c r="A89" s="128" t="s">
        <v>17</v>
      </c>
      <c r="B89" s="129">
        <v>951</v>
      </c>
      <c r="C89" s="130"/>
      <c r="D89" s="129" t="s">
        <v>153</v>
      </c>
      <c r="E89" s="132">
        <f>E90+E92</f>
        <v>24857.296179999998</v>
      </c>
      <c r="F89" s="70"/>
      <c r="G89" s="71"/>
      <c r="H89" s="71"/>
      <c r="I89" s="71"/>
      <c r="J89" s="71"/>
      <c r="K89" s="71"/>
      <c r="L89" s="71"/>
      <c r="M89" s="71"/>
      <c r="N89" s="71"/>
      <c r="O89" s="71"/>
      <c r="P89" s="71"/>
      <c r="Q89" s="71"/>
      <c r="R89" s="71"/>
      <c r="S89" s="71"/>
      <c r="T89" s="71"/>
      <c r="U89" s="71"/>
      <c r="V89" s="72"/>
      <c r="W89" s="73"/>
    </row>
    <row r="90" spans="1:23" ht="16.5" thickBot="1">
      <c r="A90" s="5" t="s">
        <v>27</v>
      </c>
      <c r="B90" s="18">
        <v>951</v>
      </c>
      <c r="C90" s="6"/>
      <c r="D90" s="6" t="s">
        <v>154</v>
      </c>
      <c r="E90" s="7">
        <f>E91</f>
        <v>200</v>
      </c>
      <c r="F90" s="70"/>
      <c r="G90" s="71"/>
      <c r="H90" s="71"/>
      <c r="I90" s="71"/>
      <c r="J90" s="71"/>
      <c r="K90" s="71"/>
      <c r="L90" s="71"/>
      <c r="M90" s="71"/>
      <c r="N90" s="71"/>
      <c r="O90" s="71"/>
      <c r="P90" s="71"/>
      <c r="Q90" s="71"/>
      <c r="R90" s="71"/>
      <c r="S90" s="71"/>
      <c r="T90" s="71"/>
      <c r="U90" s="71"/>
      <c r="V90" s="72"/>
      <c r="W90" s="73"/>
    </row>
    <row r="91" spans="1:23" ht="32.25" thickBot="1">
      <c r="A91" s="67" t="s">
        <v>44</v>
      </c>
      <c r="B91" s="63">
        <v>951</v>
      </c>
      <c r="C91" s="64"/>
      <c r="D91" s="64" t="s">
        <v>155</v>
      </c>
      <c r="E91" s="66">
        <v>200</v>
      </c>
      <c r="F91" s="70"/>
      <c r="G91" s="71"/>
      <c r="H91" s="71"/>
      <c r="I91" s="71"/>
      <c r="J91" s="71"/>
      <c r="K91" s="71"/>
      <c r="L91" s="71"/>
      <c r="M91" s="71"/>
      <c r="N91" s="71"/>
      <c r="O91" s="71"/>
      <c r="P91" s="71"/>
      <c r="Q91" s="71"/>
      <c r="R91" s="71"/>
      <c r="S91" s="71"/>
      <c r="T91" s="71"/>
      <c r="U91" s="71"/>
      <c r="V91" s="72"/>
      <c r="W91" s="73"/>
    </row>
    <row r="92" spans="1:23" ht="19.5" customHeight="1" thickBot="1">
      <c r="A92" s="57" t="s">
        <v>45</v>
      </c>
      <c r="B92" s="18">
        <v>951</v>
      </c>
      <c r="C92" s="6"/>
      <c r="D92" s="6" t="s">
        <v>156</v>
      </c>
      <c r="E92" s="7">
        <f>SUM(E93:E98)</f>
        <v>24657.296179999998</v>
      </c>
      <c r="F92" s="70"/>
      <c r="G92" s="71"/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71"/>
      <c r="S92" s="71"/>
      <c r="T92" s="71"/>
      <c r="U92" s="71"/>
      <c r="V92" s="72"/>
      <c r="W92" s="73"/>
    </row>
    <row r="93" spans="1:23" ht="32.25" thickBot="1">
      <c r="A93" s="62" t="s">
        <v>46</v>
      </c>
      <c r="B93" s="63">
        <v>951</v>
      </c>
      <c r="C93" s="64"/>
      <c r="D93" s="64" t="s">
        <v>157</v>
      </c>
      <c r="E93" s="66">
        <v>12928.3</v>
      </c>
      <c r="F93" s="70"/>
      <c r="G93" s="71"/>
      <c r="H93" s="71"/>
      <c r="I93" s="71"/>
      <c r="J93" s="71"/>
      <c r="K93" s="71"/>
      <c r="L93" s="71"/>
      <c r="M93" s="71"/>
      <c r="N93" s="71"/>
      <c r="O93" s="71"/>
      <c r="P93" s="71"/>
      <c r="Q93" s="71"/>
      <c r="R93" s="71"/>
      <c r="S93" s="71"/>
      <c r="T93" s="71"/>
      <c r="U93" s="71"/>
      <c r="V93" s="72"/>
      <c r="W93" s="73"/>
    </row>
    <row r="94" spans="1:23" ht="16.5" thickBot="1">
      <c r="A94" s="67" t="s">
        <v>102</v>
      </c>
      <c r="B94" s="63">
        <v>951</v>
      </c>
      <c r="C94" s="64"/>
      <c r="D94" s="64" t="s">
        <v>158</v>
      </c>
      <c r="E94" s="66">
        <v>0</v>
      </c>
      <c r="F94" s="70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  <c r="V94" s="72"/>
      <c r="W94" s="73"/>
    </row>
    <row r="95" spans="1:23" ht="32.25" thickBot="1">
      <c r="A95" s="62" t="s">
        <v>47</v>
      </c>
      <c r="B95" s="63">
        <v>951</v>
      </c>
      <c r="C95" s="64"/>
      <c r="D95" s="64" t="s">
        <v>159</v>
      </c>
      <c r="E95" s="66">
        <v>10582.9</v>
      </c>
      <c r="F95" s="70"/>
      <c r="G95" s="71"/>
      <c r="H95" s="71"/>
      <c r="I95" s="71"/>
      <c r="J95" s="71"/>
      <c r="K95" s="71"/>
      <c r="L95" s="71"/>
      <c r="M95" s="71"/>
      <c r="N95" s="71"/>
      <c r="O95" s="71"/>
      <c r="P95" s="71"/>
      <c r="Q95" s="71"/>
      <c r="R95" s="71"/>
      <c r="S95" s="71"/>
      <c r="T95" s="71"/>
      <c r="U95" s="71"/>
      <c r="V95" s="72"/>
      <c r="W95" s="73"/>
    </row>
    <row r="96" spans="1:23" ht="32.25" thickBot="1">
      <c r="A96" s="62" t="s">
        <v>291</v>
      </c>
      <c r="B96" s="63">
        <v>951</v>
      </c>
      <c r="C96" s="64"/>
      <c r="D96" s="64" t="s">
        <v>292</v>
      </c>
      <c r="E96" s="66">
        <v>1000</v>
      </c>
      <c r="F96" s="70"/>
      <c r="G96" s="71"/>
      <c r="H96" s="71"/>
      <c r="I96" s="71"/>
      <c r="J96" s="71"/>
      <c r="K96" s="71"/>
      <c r="L96" s="71"/>
      <c r="M96" s="71"/>
      <c r="N96" s="71"/>
      <c r="O96" s="71"/>
      <c r="P96" s="71"/>
      <c r="Q96" s="71"/>
      <c r="R96" s="71"/>
      <c r="S96" s="71"/>
      <c r="T96" s="71"/>
      <c r="U96" s="71"/>
      <c r="V96" s="72"/>
      <c r="W96" s="73"/>
    </row>
    <row r="97" spans="1:23" ht="32.25" thickBot="1">
      <c r="A97" s="62" t="s">
        <v>202</v>
      </c>
      <c r="B97" s="63">
        <v>951</v>
      </c>
      <c r="C97" s="64"/>
      <c r="D97" s="64" t="s">
        <v>203</v>
      </c>
      <c r="E97" s="66">
        <v>0</v>
      </c>
      <c r="F97" s="70"/>
      <c r="G97" s="71"/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71"/>
      <c r="S97" s="71"/>
      <c r="T97" s="71"/>
      <c r="U97" s="71"/>
      <c r="V97" s="72"/>
      <c r="W97" s="73"/>
    </row>
    <row r="98" spans="1:23" ht="32.25" thickBot="1">
      <c r="A98" s="116" t="s">
        <v>279</v>
      </c>
      <c r="B98" s="63">
        <v>951</v>
      </c>
      <c r="C98" s="64"/>
      <c r="D98" s="64" t="s">
        <v>280</v>
      </c>
      <c r="E98" s="66">
        <v>146.09618</v>
      </c>
      <c r="F98" s="70"/>
      <c r="G98" s="71"/>
      <c r="H98" s="71"/>
      <c r="I98" s="71"/>
      <c r="J98" s="71"/>
      <c r="K98" s="71"/>
      <c r="L98" s="71"/>
      <c r="M98" s="71"/>
      <c r="N98" s="71"/>
      <c r="O98" s="71"/>
      <c r="P98" s="71"/>
      <c r="Q98" s="71"/>
      <c r="R98" s="71"/>
      <c r="S98" s="71"/>
      <c r="T98" s="71"/>
      <c r="U98" s="71"/>
      <c r="V98" s="72"/>
      <c r="W98" s="73"/>
    </row>
    <row r="99" spans="1:23" ht="35.25" customHeight="1" thickBot="1">
      <c r="A99" s="88" t="s">
        <v>255</v>
      </c>
      <c r="B99" s="16">
        <v>951</v>
      </c>
      <c r="C99" s="9"/>
      <c r="D99" s="9" t="s">
        <v>160</v>
      </c>
      <c r="E99" s="10">
        <f>E100</f>
        <v>10</v>
      </c>
      <c r="F99" s="70"/>
      <c r="G99" s="71"/>
      <c r="H99" s="71"/>
      <c r="I99" s="71"/>
      <c r="J99" s="71"/>
      <c r="K99" s="71"/>
      <c r="L99" s="71"/>
      <c r="M99" s="71"/>
      <c r="N99" s="71"/>
      <c r="O99" s="71"/>
      <c r="P99" s="71"/>
      <c r="Q99" s="71"/>
      <c r="R99" s="71"/>
      <c r="S99" s="71"/>
      <c r="T99" s="71"/>
      <c r="U99" s="71"/>
      <c r="V99" s="72"/>
      <c r="W99" s="73"/>
    </row>
    <row r="100" spans="1:23" ht="16.5" thickBot="1">
      <c r="A100" s="128" t="s">
        <v>17</v>
      </c>
      <c r="B100" s="129">
        <v>951</v>
      </c>
      <c r="C100" s="130"/>
      <c r="D100" s="129" t="s">
        <v>160</v>
      </c>
      <c r="E100" s="132">
        <f>E101+E102</f>
        <v>10</v>
      </c>
      <c r="F100" s="70"/>
      <c r="G100" s="71"/>
      <c r="H100" s="71"/>
      <c r="I100" s="71"/>
      <c r="J100" s="71"/>
      <c r="K100" s="71"/>
      <c r="L100" s="71"/>
      <c r="M100" s="71"/>
      <c r="N100" s="71"/>
      <c r="O100" s="71"/>
      <c r="P100" s="71"/>
      <c r="Q100" s="71"/>
      <c r="R100" s="71"/>
      <c r="S100" s="71"/>
      <c r="T100" s="71"/>
      <c r="U100" s="71"/>
      <c r="V100" s="72"/>
      <c r="W100" s="73"/>
    </row>
    <row r="101" spans="1:23" ht="34.5" customHeight="1" thickBot="1">
      <c r="A101" s="62" t="s">
        <v>37</v>
      </c>
      <c r="B101" s="63">
        <v>951</v>
      </c>
      <c r="C101" s="64"/>
      <c r="D101" s="64" t="s">
        <v>161</v>
      </c>
      <c r="E101" s="66">
        <v>10</v>
      </c>
      <c r="F101" s="70"/>
      <c r="G101" s="71"/>
      <c r="H101" s="71"/>
      <c r="I101" s="71"/>
      <c r="J101" s="71"/>
      <c r="K101" s="71"/>
      <c r="L101" s="71"/>
      <c r="M101" s="71"/>
      <c r="N101" s="71"/>
      <c r="O101" s="71"/>
      <c r="P101" s="71"/>
      <c r="Q101" s="71"/>
      <c r="R101" s="71"/>
      <c r="S101" s="71"/>
      <c r="T101" s="71"/>
      <c r="U101" s="71"/>
      <c r="V101" s="72"/>
      <c r="W101" s="73"/>
    </row>
    <row r="102" spans="1:23" ht="34.5" customHeight="1" thickBot="1">
      <c r="A102" s="62" t="s">
        <v>205</v>
      </c>
      <c r="B102" s="63">
        <v>951</v>
      </c>
      <c r="C102" s="64"/>
      <c r="D102" s="64" t="s">
        <v>204</v>
      </c>
      <c r="E102" s="66">
        <v>0</v>
      </c>
      <c r="F102" s="70"/>
      <c r="G102" s="71"/>
      <c r="H102" s="71"/>
      <c r="I102" s="71"/>
      <c r="J102" s="71"/>
      <c r="K102" s="71"/>
      <c r="L102" s="71"/>
      <c r="M102" s="71"/>
      <c r="N102" s="71"/>
      <c r="O102" s="71"/>
      <c r="P102" s="71"/>
      <c r="Q102" s="71"/>
      <c r="R102" s="71"/>
      <c r="S102" s="71"/>
      <c r="T102" s="71"/>
      <c r="U102" s="71"/>
      <c r="V102" s="72"/>
      <c r="W102" s="73"/>
    </row>
    <row r="103" spans="1:23" ht="49.5" customHeight="1" thickBot="1">
      <c r="A103" s="88" t="s">
        <v>256</v>
      </c>
      <c r="B103" s="16">
        <v>951</v>
      </c>
      <c r="C103" s="9"/>
      <c r="D103" s="9" t="s">
        <v>234</v>
      </c>
      <c r="E103" s="102">
        <f>E104</f>
        <v>72540.4</v>
      </c>
      <c r="F103" s="70"/>
      <c r="G103" s="71"/>
      <c r="H103" s="71"/>
      <c r="I103" s="71"/>
      <c r="J103" s="71"/>
      <c r="K103" s="71"/>
      <c r="L103" s="71"/>
      <c r="M103" s="71"/>
      <c r="N103" s="71"/>
      <c r="O103" s="71"/>
      <c r="P103" s="71"/>
      <c r="Q103" s="71"/>
      <c r="R103" s="71"/>
      <c r="S103" s="71"/>
      <c r="T103" s="71"/>
      <c r="U103" s="71"/>
      <c r="V103" s="72"/>
      <c r="W103" s="73"/>
    </row>
    <row r="104" spans="1:23" ht="25.5" customHeight="1" thickBot="1">
      <c r="A104" s="128" t="s">
        <v>17</v>
      </c>
      <c r="B104" s="85">
        <v>951</v>
      </c>
      <c r="C104" s="86"/>
      <c r="D104" s="86" t="s">
        <v>234</v>
      </c>
      <c r="E104" s="115">
        <f>E105+E106+E107+E108+E109</f>
        <v>72540.4</v>
      </c>
      <c r="F104" s="70"/>
      <c r="G104" s="71"/>
      <c r="H104" s="71"/>
      <c r="I104" s="71"/>
      <c r="J104" s="71"/>
      <c r="K104" s="71"/>
      <c r="L104" s="71"/>
      <c r="M104" s="71"/>
      <c r="N104" s="71"/>
      <c r="O104" s="71"/>
      <c r="P104" s="71"/>
      <c r="Q104" s="71"/>
      <c r="R104" s="71"/>
      <c r="S104" s="71"/>
      <c r="T104" s="71"/>
      <c r="U104" s="71"/>
      <c r="V104" s="72"/>
      <c r="W104" s="73"/>
    </row>
    <row r="105" spans="1:23" ht="34.5" customHeight="1" thickBot="1">
      <c r="A105" s="62" t="s">
        <v>92</v>
      </c>
      <c r="B105" s="63">
        <v>951</v>
      </c>
      <c r="C105" s="64"/>
      <c r="D105" s="64" t="s">
        <v>162</v>
      </c>
      <c r="E105" s="101">
        <v>15500</v>
      </c>
      <c r="F105" s="70"/>
      <c r="G105" s="71"/>
      <c r="H105" s="71"/>
      <c r="I105" s="71"/>
      <c r="J105" s="71"/>
      <c r="K105" s="71"/>
      <c r="L105" s="71"/>
      <c r="M105" s="71"/>
      <c r="N105" s="71"/>
      <c r="O105" s="71"/>
      <c r="P105" s="71"/>
      <c r="Q105" s="71"/>
      <c r="R105" s="71"/>
      <c r="S105" s="71"/>
      <c r="T105" s="71"/>
      <c r="U105" s="71"/>
      <c r="V105" s="72"/>
      <c r="W105" s="73"/>
    </row>
    <row r="106" spans="1:23" ht="36.75" customHeight="1" thickBot="1">
      <c r="A106" s="62" t="s">
        <v>104</v>
      </c>
      <c r="B106" s="63">
        <v>951</v>
      </c>
      <c r="C106" s="64"/>
      <c r="D106" s="64" t="s">
        <v>163</v>
      </c>
      <c r="E106" s="101">
        <v>1000</v>
      </c>
      <c r="F106" s="70"/>
      <c r="G106" s="71"/>
      <c r="H106" s="71"/>
      <c r="I106" s="71"/>
      <c r="J106" s="71"/>
      <c r="K106" s="71"/>
      <c r="L106" s="71"/>
      <c r="M106" s="71"/>
      <c r="N106" s="71"/>
      <c r="O106" s="71"/>
      <c r="P106" s="71"/>
      <c r="Q106" s="71"/>
      <c r="R106" s="71"/>
      <c r="S106" s="71"/>
      <c r="T106" s="71"/>
      <c r="U106" s="71"/>
      <c r="V106" s="72"/>
      <c r="W106" s="73"/>
    </row>
    <row r="107" spans="1:23" ht="47.25" customHeight="1" thickBot="1">
      <c r="A107" s="62" t="s">
        <v>281</v>
      </c>
      <c r="B107" s="63">
        <v>951</v>
      </c>
      <c r="C107" s="64"/>
      <c r="D107" s="64" t="s">
        <v>282</v>
      </c>
      <c r="E107" s="101">
        <v>3162.4</v>
      </c>
      <c r="F107" s="70"/>
      <c r="G107" s="71"/>
      <c r="H107" s="71"/>
      <c r="I107" s="71"/>
      <c r="J107" s="71"/>
      <c r="K107" s="71"/>
      <c r="L107" s="71"/>
      <c r="M107" s="71"/>
      <c r="N107" s="71"/>
      <c r="O107" s="71"/>
      <c r="P107" s="71"/>
      <c r="Q107" s="71"/>
      <c r="R107" s="71"/>
      <c r="S107" s="71"/>
      <c r="T107" s="71"/>
      <c r="U107" s="71"/>
      <c r="V107" s="72"/>
      <c r="W107" s="73"/>
    </row>
    <row r="108" spans="1:23" ht="51.75" customHeight="1" thickBot="1">
      <c r="A108" s="62" t="s">
        <v>283</v>
      </c>
      <c r="B108" s="63">
        <v>951</v>
      </c>
      <c r="C108" s="64"/>
      <c r="D108" s="64" t="s">
        <v>284</v>
      </c>
      <c r="E108" s="101">
        <v>48900</v>
      </c>
      <c r="F108" s="70"/>
      <c r="G108" s="71"/>
      <c r="H108" s="71"/>
      <c r="I108" s="71"/>
      <c r="J108" s="71"/>
      <c r="K108" s="71"/>
      <c r="L108" s="71"/>
      <c r="M108" s="71"/>
      <c r="N108" s="71"/>
      <c r="O108" s="71"/>
      <c r="P108" s="71"/>
      <c r="Q108" s="71"/>
      <c r="R108" s="71"/>
      <c r="S108" s="71"/>
      <c r="T108" s="71"/>
      <c r="U108" s="71"/>
      <c r="V108" s="72"/>
      <c r="W108" s="73"/>
    </row>
    <row r="109" spans="1:23" ht="36.75" customHeight="1" thickBot="1">
      <c r="A109" s="62" t="s">
        <v>285</v>
      </c>
      <c r="B109" s="63">
        <v>951</v>
      </c>
      <c r="C109" s="64"/>
      <c r="D109" s="64" t="s">
        <v>286</v>
      </c>
      <c r="E109" s="101">
        <v>3978</v>
      </c>
      <c r="F109" s="70"/>
      <c r="G109" s="71"/>
      <c r="H109" s="71"/>
      <c r="I109" s="71"/>
      <c r="J109" s="71"/>
      <c r="K109" s="71"/>
      <c r="L109" s="71"/>
      <c r="M109" s="71"/>
      <c r="N109" s="71"/>
      <c r="O109" s="71"/>
      <c r="P109" s="71"/>
      <c r="Q109" s="71"/>
      <c r="R109" s="71"/>
      <c r="S109" s="71"/>
      <c r="T109" s="71"/>
      <c r="U109" s="71"/>
      <c r="V109" s="72"/>
      <c r="W109" s="73"/>
    </row>
    <row r="110" spans="1:23" ht="48.75" customHeight="1" thickBot="1">
      <c r="A110" s="88" t="s">
        <v>257</v>
      </c>
      <c r="B110" s="16">
        <v>951</v>
      </c>
      <c r="C110" s="9"/>
      <c r="D110" s="9" t="s">
        <v>175</v>
      </c>
      <c r="E110" s="102">
        <f>E111</f>
        <v>0</v>
      </c>
      <c r="F110" s="70"/>
      <c r="G110" s="71"/>
      <c r="H110" s="71"/>
      <c r="I110" s="71"/>
      <c r="J110" s="71"/>
      <c r="K110" s="71"/>
      <c r="L110" s="71"/>
      <c r="M110" s="71"/>
      <c r="N110" s="71"/>
      <c r="O110" s="71"/>
      <c r="P110" s="71"/>
      <c r="Q110" s="71"/>
      <c r="R110" s="71"/>
      <c r="S110" s="71"/>
      <c r="T110" s="71"/>
      <c r="U110" s="71"/>
      <c r="V110" s="72"/>
      <c r="W110" s="73"/>
    </row>
    <row r="111" spans="1:23" ht="38.25" customHeight="1" thickBot="1">
      <c r="A111" s="128" t="s">
        <v>17</v>
      </c>
      <c r="B111" s="85">
        <v>951</v>
      </c>
      <c r="C111" s="86"/>
      <c r="D111" s="86" t="s">
        <v>175</v>
      </c>
      <c r="E111" s="115">
        <f>E114+E112+E113+E115</f>
        <v>0</v>
      </c>
      <c r="F111" s="70"/>
      <c r="G111" s="71"/>
      <c r="H111" s="71"/>
      <c r="I111" s="71"/>
      <c r="J111" s="71"/>
      <c r="K111" s="71"/>
      <c r="L111" s="71"/>
      <c r="M111" s="71"/>
      <c r="N111" s="71"/>
      <c r="O111" s="71"/>
      <c r="P111" s="71"/>
      <c r="Q111" s="71"/>
      <c r="R111" s="71"/>
      <c r="S111" s="71"/>
      <c r="T111" s="71"/>
      <c r="U111" s="71"/>
      <c r="V111" s="72"/>
      <c r="W111" s="73"/>
    </row>
    <row r="112" spans="1:23" ht="38.25" customHeight="1" thickBot="1">
      <c r="A112" s="62" t="s">
        <v>103</v>
      </c>
      <c r="B112" s="120">
        <v>951</v>
      </c>
      <c r="C112" s="121"/>
      <c r="D112" s="64" t="s">
        <v>209</v>
      </c>
      <c r="E112" s="117">
        <v>0</v>
      </c>
      <c r="F112" s="70"/>
      <c r="G112" s="71"/>
      <c r="H112" s="71"/>
      <c r="I112" s="71"/>
      <c r="J112" s="71"/>
      <c r="K112" s="71"/>
      <c r="L112" s="71"/>
      <c r="M112" s="71"/>
      <c r="N112" s="71"/>
      <c r="O112" s="71"/>
      <c r="P112" s="71"/>
      <c r="Q112" s="71"/>
      <c r="R112" s="71"/>
      <c r="S112" s="71"/>
      <c r="T112" s="71"/>
      <c r="U112" s="71"/>
      <c r="V112" s="72"/>
      <c r="W112" s="73"/>
    </row>
    <row r="113" spans="1:23" ht="19.5" customHeight="1" thickBot="1">
      <c r="A113" s="67" t="s">
        <v>102</v>
      </c>
      <c r="B113" s="120">
        <v>951</v>
      </c>
      <c r="C113" s="121"/>
      <c r="D113" s="121" t="s">
        <v>195</v>
      </c>
      <c r="E113" s="117">
        <v>0</v>
      </c>
      <c r="F113" s="70"/>
      <c r="G113" s="71"/>
      <c r="H113" s="71"/>
      <c r="I113" s="71"/>
      <c r="J113" s="71"/>
      <c r="K113" s="71"/>
      <c r="L113" s="71"/>
      <c r="M113" s="71"/>
      <c r="N113" s="71"/>
      <c r="O113" s="71"/>
      <c r="P113" s="71"/>
      <c r="Q113" s="71"/>
      <c r="R113" s="71"/>
      <c r="S113" s="71"/>
      <c r="T113" s="71"/>
      <c r="U113" s="71"/>
      <c r="V113" s="72"/>
      <c r="W113" s="73"/>
    </row>
    <row r="114" spans="1:23" ht="35.25" customHeight="1" thickBot="1">
      <c r="A114" s="62" t="s">
        <v>174</v>
      </c>
      <c r="B114" s="63">
        <v>951</v>
      </c>
      <c r="C114" s="64"/>
      <c r="D114" s="64" t="s">
        <v>194</v>
      </c>
      <c r="E114" s="101">
        <v>0</v>
      </c>
      <c r="F114" s="70"/>
      <c r="G114" s="71"/>
      <c r="H114" s="71"/>
      <c r="I114" s="71"/>
      <c r="J114" s="71"/>
      <c r="K114" s="71"/>
      <c r="L114" s="71"/>
      <c r="M114" s="71"/>
      <c r="N114" s="71"/>
      <c r="O114" s="71"/>
      <c r="P114" s="71"/>
      <c r="Q114" s="71"/>
      <c r="R114" s="71"/>
      <c r="S114" s="71"/>
      <c r="T114" s="71"/>
      <c r="U114" s="71"/>
      <c r="V114" s="72"/>
      <c r="W114" s="73"/>
    </row>
    <row r="115" spans="1:23" ht="17.25" customHeight="1" thickBot="1">
      <c r="A115" s="62" t="s">
        <v>197</v>
      </c>
      <c r="B115" s="63">
        <v>952</v>
      </c>
      <c r="C115" s="64"/>
      <c r="D115" s="64" t="s">
        <v>196</v>
      </c>
      <c r="E115" s="101">
        <v>0</v>
      </c>
      <c r="F115" s="70"/>
      <c r="G115" s="71"/>
      <c r="H115" s="71"/>
      <c r="I115" s="71"/>
      <c r="J115" s="71"/>
      <c r="K115" s="71"/>
      <c r="L115" s="71"/>
      <c r="M115" s="71"/>
      <c r="N115" s="71"/>
      <c r="O115" s="71"/>
      <c r="P115" s="71"/>
      <c r="Q115" s="71"/>
      <c r="R115" s="71"/>
      <c r="S115" s="71"/>
      <c r="T115" s="71"/>
      <c r="U115" s="71"/>
      <c r="V115" s="72"/>
      <c r="W115" s="73"/>
    </row>
    <row r="116" spans="1:23" ht="35.25" customHeight="1" thickBot="1">
      <c r="A116" s="88" t="s">
        <v>258</v>
      </c>
      <c r="B116" s="16">
        <v>951</v>
      </c>
      <c r="C116" s="9"/>
      <c r="D116" s="9" t="s">
        <v>206</v>
      </c>
      <c r="E116" s="102">
        <f>E117</f>
        <v>20</v>
      </c>
      <c r="F116" s="70"/>
      <c r="G116" s="71"/>
      <c r="H116" s="71"/>
      <c r="I116" s="71"/>
      <c r="J116" s="71"/>
      <c r="K116" s="71"/>
      <c r="L116" s="71"/>
      <c r="M116" s="71"/>
      <c r="N116" s="71"/>
      <c r="O116" s="71"/>
      <c r="P116" s="71"/>
      <c r="Q116" s="71"/>
      <c r="R116" s="71"/>
      <c r="S116" s="71"/>
      <c r="T116" s="71"/>
      <c r="U116" s="71"/>
      <c r="V116" s="72"/>
      <c r="W116" s="73"/>
    </row>
    <row r="117" spans="1:23" ht="17.25" customHeight="1" thickBot="1">
      <c r="A117" s="128" t="s">
        <v>17</v>
      </c>
      <c r="B117" s="85">
        <v>951</v>
      </c>
      <c r="C117" s="86"/>
      <c r="D117" s="86" t="s">
        <v>207</v>
      </c>
      <c r="E117" s="115">
        <f>E118+E119</f>
        <v>20</v>
      </c>
      <c r="F117" s="70"/>
      <c r="G117" s="71"/>
      <c r="H117" s="71"/>
      <c r="I117" s="71"/>
      <c r="J117" s="71"/>
      <c r="K117" s="71"/>
      <c r="L117" s="71"/>
      <c r="M117" s="71"/>
      <c r="N117" s="71"/>
      <c r="O117" s="71"/>
      <c r="P117" s="71"/>
      <c r="Q117" s="71"/>
      <c r="R117" s="71"/>
      <c r="S117" s="71"/>
      <c r="T117" s="71"/>
      <c r="U117" s="71"/>
      <c r="V117" s="72"/>
      <c r="W117" s="73"/>
    </row>
    <row r="118" spans="1:23" ht="17.25" customHeight="1" thickBot="1">
      <c r="A118" s="62" t="s">
        <v>103</v>
      </c>
      <c r="B118" s="120">
        <v>951</v>
      </c>
      <c r="C118" s="121"/>
      <c r="D118" s="121" t="s">
        <v>207</v>
      </c>
      <c r="E118" s="117">
        <v>0</v>
      </c>
      <c r="F118" s="70"/>
      <c r="G118" s="71"/>
      <c r="H118" s="71"/>
      <c r="I118" s="71"/>
      <c r="J118" s="71"/>
      <c r="K118" s="71"/>
      <c r="L118" s="71"/>
      <c r="M118" s="71"/>
      <c r="N118" s="71"/>
      <c r="O118" s="71"/>
      <c r="P118" s="71"/>
      <c r="Q118" s="71"/>
      <c r="R118" s="71"/>
      <c r="S118" s="71"/>
      <c r="T118" s="71"/>
      <c r="U118" s="71"/>
      <c r="V118" s="72"/>
      <c r="W118" s="73"/>
    </row>
    <row r="119" spans="1:23" ht="17.25" customHeight="1" thickBot="1">
      <c r="A119" s="67" t="s">
        <v>102</v>
      </c>
      <c r="B119" s="120">
        <v>953</v>
      </c>
      <c r="C119" s="121"/>
      <c r="D119" s="121" t="s">
        <v>208</v>
      </c>
      <c r="E119" s="117">
        <v>20</v>
      </c>
      <c r="F119" s="70"/>
      <c r="G119" s="71"/>
      <c r="H119" s="71"/>
      <c r="I119" s="71"/>
      <c r="J119" s="71"/>
      <c r="K119" s="71"/>
      <c r="L119" s="71"/>
      <c r="M119" s="71"/>
      <c r="N119" s="71"/>
      <c r="O119" s="71"/>
      <c r="P119" s="71"/>
      <c r="Q119" s="71"/>
      <c r="R119" s="71"/>
      <c r="S119" s="71"/>
      <c r="T119" s="71"/>
      <c r="U119" s="71"/>
      <c r="V119" s="72"/>
      <c r="W119" s="73"/>
    </row>
    <row r="120" spans="1:23" ht="33" customHeight="1" thickBot="1">
      <c r="A120" s="88" t="s">
        <v>259</v>
      </c>
      <c r="B120" s="16">
        <v>951</v>
      </c>
      <c r="C120" s="9"/>
      <c r="D120" s="9" t="s">
        <v>225</v>
      </c>
      <c r="E120" s="102">
        <f>E121</f>
        <v>5200</v>
      </c>
      <c r="F120" s="70"/>
      <c r="G120" s="71"/>
      <c r="H120" s="71"/>
      <c r="I120" s="71"/>
      <c r="J120" s="71"/>
      <c r="K120" s="71"/>
      <c r="L120" s="71"/>
      <c r="M120" s="71"/>
      <c r="N120" s="71"/>
      <c r="O120" s="71"/>
      <c r="P120" s="71"/>
      <c r="Q120" s="71"/>
      <c r="R120" s="71"/>
      <c r="S120" s="71"/>
      <c r="T120" s="71"/>
      <c r="U120" s="71"/>
      <c r="V120" s="72"/>
      <c r="W120" s="73"/>
    </row>
    <row r="121" spans="1:23" ht="17.25" customHeight="1" thickBot="1">
      <c r="A121" s="128" t="s">
        <v>17</v>
      </c>
      <c r="B121" s="85">
        <v>951</v>
      </c>
      <c r="C121" s="86"/>
      <c r="D121" s="86" t="s">
        <v>226</v>
      </c>
      <c r="E121" s="115">
        <f>E122</f>
        <v>5200</v>
      </c>
      <c r="F121" s="70"/>
      <c r="G121" s="71"/>
      <c r="H121" s="71"/>
      <c r="I121" s="71"/>
      <c r="J121" s="71"/>
      <c r="K121" s="71"/>
      <c r="L121" s="71"/>
      <c r="M121" s="71"/>
      <c r="N121" s="71"/>
      <c r="O121" s="71"/>
      <c r="P121" s="71"/>
      <c r="Q121" s="71"/>
      <c r="R121" s="71"/>
      <c r="S121" s="71"/>
      <c r="T121" s="71"/>
      <c r="U121" s="71"/>
      <c r="V121" s="72"/>
      <c r="W121" s="73"/>
    </row>
    <row r="122" spans="1:23" ht="17.25" customHeight="1" thickBot="1">
      <c r="A122" s="62" t="s">
        <v>227</v>
      </c>
      <c r="B122" s="120">
        <v>951</v>
      </c>
      <c r="C122" s="121"/>
      <c r="D122" s="121" t="s">
        <v>226</v>
      </c>
      <c r="E122" s="117">
        <v>5200</v>
      </c>
      <c r="F122" s="70"/>
      <c r="G122" s="71"/>
      <c r="H122" s="71"/>
      <c r="I122" s="71"/>
      <c r="J122" s="71"/>
      <c r="K122" s="71"/>
      <c r="L122" s="71"/>
      <c r="M122" s="71"/>
      <c r="N122" s="71"/>
      <c r="O122" s="71"/>
      <c r="P122" s="71"/>
      <c r="Q122" s="71"/>
      <c r="R122" s="71"/>
      <c r="S122" s="71"/>
      <c r="T122" s="71"/>
      <c r="U122" s="71"/>
      <c r="V122" s="72"/>
      <c r="W122" s="73"/>
    </row>
    <row r="123" spans="1:23" ht="36.75" customHeight="1" thickBot="1">
      <c r="A123" s="88" t="s">
        <v>260</v>
      </c>
      <c r="B123" s="16">
        <v>951</v>
      </c>
      <c r="C123" s="9"/>
      <c r="D123" s="9" t="s">
        <v>228</v>
      </c>
      <c r="E123" s="102">
        <f>E124</f>
        <v>10</v>
      </c>
      <c r="F123" s="70"/>
      <c r="G123" s="71"/>
      <c r="H123" s="71"/>
      <c r="I123" s="71"/>
      <c r="J123" s="71"/>
      <c r="K123" s="71"/>
      <c r="L123" s="71"/>
      <c r="M123" s="71"/>
      <c r="N123" s="71"/>
      <c r="O123" s="71"/>
      <c r="P123" s="71"/>
      <c r="Q123" s="71"/>
      <c r="R123" s="71"/>
      <c r="S123" s="71"/>
      <c r="T123" s="71"/>
      <c r="U123" s="71"/>
      <c r="V123" s="72"/>
      <c r="W123" s="73"/>
    </row>
    <row r="124" spans="1:23" ht="17.25" customHeight="1" thickBot="1">
      <c r="A124" s="128" t="s">
        <v>17</v>
      </c>
      <c r="B124" s="85">
        <v>951</v>
      </c>
      <c r="C124" s="86"/>
      <c r="D124" s="86" t="s">
        <v>229</v>
      </c>
      <c r="E124" s="115">
        <f>E125</f>
        <v>10</v>
      </c>
      <c r="F124" s="70"/>
      <c r="G124" s="71"/>
      <c r="H124" s="71"/>
      <c r="I124" s="71"/>
      <c r="J124" s="71"/>
      <c r="K124" s="71"/>
      <c r="L124" s="71"/>
      <c r="M124" s="71"/>
      <c r="N124" s="71"/>
      <c r="O124" s="71"/>
      <c r="P124" s="71"/>
      <c r="Q124" s="71"/>
      <c r="R124" s="71"/>
      <c r="S124" s="71"/>
      <c r="T124" s="71"/>
      <c r="U124" s="71"/>
      <c r="V124" s="72"/>
      <c r="W124" s="73"/>
    </row>
    <row r="125" spans="1:23" ht="17.25" customHeight="1" thickBot="1">
      <c r="A125" s="62" t="s">
        <v>227</v>
      </c>
      <c r="B125" s="120">
        <v>951</v>
      </c>
      <c r="C125" s="121"/>
      <c r="D125" s="121" t="s">
        <v>229</v>
      </c>
      <c r="E125" s="117">
        <v>10</v>
      </c>
      <c r="F125" s="70"/>
      <c r="G125" s="71"/>
      <c r="H125" s="71"/>
      <c r="I125" s="71"/>
      <c r="J125" s="71"/>
      <c r="K125" s="71"/>
      <c r="L125" s="71"/>
      <c r="M125" s="71"/>
      <c r="N125" s="71"/>
      <c r="O125" s="71"/>
      <c r="P125" s="71"/>
      <c r="Q125" s="71"/>
      <c r="R125" s="71"/>
      <c r="S125" s="71"/>
      <c r="T125" s="71"/>
      <c r="U125" s="71"/>
      <c r="V125" s="72"/>
      <c r="W125" s="73"/>
    </row>
    <row r="126" spans="1:23" ht="38.25" customHeight="1" thickBot="1">
      <c r="A126" s="88" t="s">
        <v>261</v>
      </c>
      <c r="B126" s="16">
        <v>951</v>
      </c>
      <c r="C126" s="9"/>
      <c r="D126" s="9" t="s">
        <v>230</v>
      </c>
      <c r="E126" s="102">
        <f>E127+E129</f>
        <v>23110.4872</v>
      </c>
      <c r="F126" s="70"/>
      <c r="G126" s="71"/>
      <c r="H126" s="71"/>
      <c r="I126" s="71"/>
      <c r="J126" s="71"/>
      <c r="K126" s="71"/>
      <c r="L126" s="71"/>
      <c r="M126" s="71"/>
      <c r="N126" s="71"/>
      <c r="O126" s="71"/>
      <c r="P126" s="71"/>
      <c r="Q126" s="71"/>
      <c r="R126" s="71"/>
      <c r="S126" s="71"/>
      <c r="T126" s="71"/>
      <c r="U126" s="71"/>
      <c r="V126" s="72"/>
      <c r="W126" s="73"/>
    </row>
    <row r="127" spans="1:23" ht="17.25" customHeight="1" thickBot="1">
      <c r="A127" s="128" t="s">
        <v>17</v>
      </c>
      <c r="B127" s="85">
        <v>951</v>
      </c>
      <c r="C127" s="86"/>
      <c r="D127" s="86" t="s">
        <v>231</v>
      </c>
      <c r="E127" s="115">
        <f>E128</f>
        <v>2296</v>
      </c>
      <c r="F127" s="70"/>
      <c r="G127" s="71"/>
      <c r="H127" s="71"/>
      <c r="I127" s="71"/>
      <c r="J127" s="71"/>
      <c r="K127" s="71"/>
      <c r="L127" s="71"/>
      <c r="M127" s="71"/>
      <c r="N127" s="71"/>
      <c r="O127" s="71"/>
      <c r="P127" s="71"/>
      <c r="Q127" s="71"/>
      <c r="R127" s="71"/>
      <c r="S127" s="71"/>
      <c r="T127" s="71"/>
      <c r="U127" s="71"/>
      <c r="V127" s="72"/>
      <c r="W127" s="73"/>
    </row>
    <row r="128" spans="1:23" ht="17.25" customHeight="1" thickBot="1">
      <c r="A128" s="62" t="s">
        <v>227</v>
      </c>
      <c r="B128" s="120">
        <v>951</v>
      </c>
      <c r="C128" s="121"/>
      <c r="D128" s="121" t="s">
        <v>231</v>
      </c>
      <c r="E128" s="117">
        <v>2296</v>
      </c>
      <c r="F128" s="70"/>
      <c r="G128" s="71"/>
      <c r="H128" s="71"/>
      <c r="I128" s="71"/>
      <c r="J128" s="71"/>
      <c r="K128" s="71"/>
      <c r="L128" s="71"/>
      <c r="M128" s="71"/>
      <c r="N128" s="71"/>
      <c r="O128" s="71"/>
      <c r="P128" s="71"/>
      <c r="Q128" s="71"/>
      <c r="R128" s="71"/>
      <c r="S128" s="71"/>
      <c r="T128" s="71"/>
      <c r="U128" s="71"/>
      <c r="V128" s="72"/>
      <c r="W128" s="73"/>
    </row>
    <row r="129" spans="1:23" ht="17.25" customHeight="1" thickBot="1">
      <c r="A129" s="62" t="s">
        <v>287</v>
      </c>
      <c r="B129" s="120">
        <v>951</v>
      </c>
      <c r="C129" s="121"/>
      <c r="D129" s="121" t="s">
        <v>288</v>
      </c>
      <c r="E129" s="117">
        <v>20814.4872</v>
      </c>
      <c r="F129" s="70"/>
      <c r="G129" s="71"/>
      <c r="H129" s="71"/>
      <c r="I129" s="71"/>
      <c r="J129" s="71"/>
      <c r="K129" s="71"/>
      <c r="L129" s="71"/>
      <c r="M129" s="71"/>
      <c r="N129" s="71"/>
      <c r="O129" s="71"/>
      <c r="P129" s="71"/>
      <c r="Q129" s="71"/>
      <c r="R129" s="71"/>
      <c r="S129" s="71"/>
      <c r="T129" s="71"/>
      <c r="U129" s="71"/>
      <c r="V129" s="72"/>
      <c r="W129" s="73"/>
    </row>
    <row r="130" spans="1:23" ht="39" customHeight="1" thickBot="1">
      <c r="A130" s="82" t="s">
        <v>28</v>
      </c>
      <c r="B130" s="80" t="s">
        <v>2</v>
      </c>
      <c r="C130" s="134"/>
      <c r="D130" s="134" t="s">
        <v>164</v>
      </c>
      <c r="E130" s="103">
        <f>E131+E186</f>
        <v>145502.06947000002</v>
      </c>
      <c r="F130" s="70"/>
      <c r="G130" s="71"/>
      <c r="H130" s="71"/>
      <c r="I130" s="71"/>
      <c r="J130" s="71"/>
      <c r="K130" s="71"/>
      <c r="L130" s="71"/>
      <c r="M130" s="71"/>
      <c r="N130" s="71"/>
      <c r="O130" s="71"/>
      <c r="P130" s="71"/>
      <c r="Q130" s="71"/>
      <c r="R130" s="71"/>
      <c r="S130" s="71"/>
      <c r="T130" s="71"/>
      <c r="U130" s="71"/>
      <c r="V130" s="72"/>
      <c r="W130" s="73"/>
    </row>
    <row r="131" spans="1:23" ht="35.25" customHeight="1" thickBot="1">
      <c r="A131" s="128" t="s">
        <v>17</v>
      </c>
      <c r="B131" s="129">
        <v>951</v>
      </c>
      <c r="C131" s="130"/>
      <c r="D131" s="129" t="s">
        <v>164</v>
      </c>
      <c r="E131" s="104">
        <f>E132+E133+E137+E141+E144+E145+E154+E156+E169+E171+E173+E175+E177+E179+E181+E183+E166+E139+E143+E158+E164+E162+E160</f>
        <v>125805.06947000002</v>
      </c>
      <c r="F131" s="70"/>
      <c r="G131" s="71"/>
      <c r="H131" s="71"/>
      <c r="I131" s="71"/>
      <c r="J131" s="71"/>
      <c r="K131" s="71"/>
      <c r="L131" s="71"/>
      <c r="M131" s="71"/>
      <c r="N131" s="71"/>
      <c r="O131" s="71"/>
      <c r="P131" s="71"/>
      <c r="Q131" s="71"/>
      <c r="R131" s="71"/>
      <c r="S131" s="71"/>
      <c r="T131" s="71"/>
      <c r="U131" s="71"/>
      <c r="V131" s="72"/>
      <c r="W131" s="73"/>
    </row>
    <row r="132" spans="1:23" ht="16.5" thickBot="1">
      <c r="A132" s="8" t="s">
        <v>29</v>
      </c>
      <c r="B132" s="16">
        <v>951</v>
      </c>
      <c r="C132" s="9"/>
      <c r="D132" s="9" t="s">
        <v>165</v>
      </c>
      <c r="E132" s="10">
        <v>2203.6</v>
      </c>
      <c r="F132" s="70"/>
      <c r="G132" s="71"/>
      <c r="H132" s="71"/>
      <c r="I132" s="71"/>
      <c r="J132" s="71"/>
      <c r="K132" s="71"/>
      <c r="L132" s="71"/>
      <c r="M132" s="71"/>
      <c r="N132" s="71"/>
      <c r="O132" s="71"/>
      <c r="P132" s="71"/>
      <c r="Q132" s="71"/>
      <c r="R132" s="71"/>
      <c r="S132" s="71"/>
      <c r="T132" s="71"/>
      <c r="U132" s="71"/>
      <c r="V132" s="72"/>
      <c r="W132" s="73"/>
    </row>
    <row r="133" spans="1:23" ht="48" thickBot="1">
      <c r="A133" s="8" t="s">
        <v>5</v>
      </c>
      <c r="B133" s="16">
        <v>951</v>
      </c>
      <c r="C133" s="9"/>
      <c r="D133" s="9" t="s">
        <v>164</v>
      </c>
      <c r="E133" s="102">
        <f>E134+E135+E136</f>
        <v>4721.9</v>
      </c>
      <c r="F133" s="123" t="e">
        <f>#REF!+#REF!+F156+F158+#REF!+#REF!+#REF!+#REF!+#REF!+#REF!+#REF!+F183</f>
        <v>#REF!</v>
      </c>
      <c r="G133" s="24" t="e">
        <f>#REF!+#REF!+G156+G158+#REF!+#REF!+#REF!+#REF!+#REF!+#REF!+#REF!+G183</f>
        <v>#REF!</v>
      </c>
      <c r="H133" s="24" t="e">
        <f>#REF!+#REF!+H156+H158+#REF!+#REF!+#REF!+#REF!+#REF!+#REF!+#REF!+H183</f>
        <v>#REF!</v>
      </c>
      <c r="I133" s="24" t="e">
        <f>#REF!+#REF!+I156+I158+#REF!+#REF!+#REF!+#REF!+#REF!+#REF!+#REF!+I183</f>
        <v>#REF!</v>
      </c>
      <c r="J133" s="24" t="e">
        <f>#REF!+#REF!+J156+J158+#REF!+#REF!+#REF!+#REF!+#REF!+#REF!+#REF!+J183</f>
        <v>#REF!</v>
      </c>
      <c r="K133" s="24" t="e">
        <f>#REF!+#REF!+K156+K158+#REF!+#REF!+#REF!+#REF!+#REF!+#REF!+#REF!+K183</f>
        <v>#REF!</v>
      </c>
      <c r="L133" s="24" t="e">
        <f>#REF!+#REF!+L156+L158+#REF!+#REF!+#REF!+#REF!+#REF!+#REF!+#REF!+L183</f>
        <v>#REF!</v>
      </c>
      <c r="M133" s="24" t="e">
        <f>#REF!+#REF!+M156+M158+#REF!+#REF!+#REF!+#REF!+#REF!+#REF!+#REF!+M183</f>
        <v>#REF!</v>
      </c>
      <c r="N133" s="24" t="e">
        <f>#REF!+#REF!+N156+N158+#REF!+#REF!+#REF!+#REF!+#REF!+#REF!+#REF!+N183</f>
        <v>#REF!</v>
      </c>
      <c r="O133" s="24" t="e">
        <f>#REF!+#REF!+O156+O158+#REF!+#REF!+#REF!+#REF!+#REF!+#REF!+#REF!+O183</f>
        <v>#REF!</v>
      </c>
      <c r="P133" s="24" t="e">
        <f>#REF!+#REF!+P156+P158+#REF!+#REF!+#REF!+#REF!+#REF!+#REF!+#REF!+P183</f>
        <v>#REF!</v>
      </c>
      <c r="Q133" s="24" t="e">
        <f>#REF!+#REF!+Q156+Q158+#REF!+#REF!+#REF!+#REF!+#REF!+#REF!+#REF!+Q183</f>
        <v>#REF!</v>
      </c>
      <c r="R133" s="24" t="e">
        <f>#REF!+#REF!+R156+R158+#REF!+#REF!+#REF!+#REF!+#REF!+#REF!+#REF!+R183</f>
        <v>#REF!</v>
      </c>
      <c r="S133" s="24" t="e">
        <f>#REF!+#REF!+S156+S158+#REF!+#REF!+#REF!+#REF!+#REF!+#REF!+#REF!+S183</f>
        <v>#REF!</v>
      </c>
      <c r="T133" s="24" t="e">
        <f>#REF!+#REF!+T156+T158+#REF!+#REF!+#REF!+#REF!+#REF!+#REF!+#REF!+T183</f>
        <v>#REF!</v>
      </c>
      <c r="U133" s="24" t="e">
        <f>#REF!+#REF!+U156+U158+#REF!+#REF!+#REF!+#REF!+#REF!+#REF!+#REF!+U183</f>
        <v>#REF!</v>
      </c>
      <c r="V133" s="46" t="e">
        <f>#REF!+#REF!+V156+V158+#REF!+#REF!+#REF!+#REF!+#REF!+#REF!+#REF!+V183</f>
        <v>#REF!</v>
      </c>
      <c r="W133" s="45" t="e">
        <f>V133/E131*100</f>
        <v>#REF!</v>
      </c>
    </row>
    <row r="134" spans="1:23" ht="20.25" customHeight="1" outlineLevel="3" thickBot="1">
      <c r="A134" s="83" t="s">
        <v>88</v>
      </c>
      <c r="B134" s="84">
        <v>951</v>
      </c>
      <c r="C134" s="64"/>
      <c r="D134" s="64" t="s">
        <v>166</v>
      </c>
      <c r="E134" s="101">
        <v>2709.9</v>
      </c>
      <c r="F134" s="124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7"/>
      <c r="V134" s="47"/>
      <c r="W134" s="45"/>
    </row>
    <row r="135" spans="1:23" ht="18.75" customHeight="1" outlineLevel="6" thickBot="1">
      <c r="A135" s="62" t="s">
        <v>89</v>
      </c>
      <c r="B135" s="63">
        <v>951</v>
      </c>
      <c r="C135" s="64"/>
      <c r="D135" s="64" t="s">
        <v>167</v>
      </c>
      <c r="E135" s="101">
        <v>2012</v>
      </c>
      <c r="F135" s="125" t="e">
        <f>#REF!</f>
        <v>#REF!</v>
      </c>
      <c r="G135" s="26" t="e">
        <f>#REF!</f>
        <v>#REF!</v>
      </c>
      <c r="H135" s="26" t="e">
        <f>#REF!</f>
        <v>#REF!</v>
      </c>
      <c r="I135" s="26" t="e">
        <f>#REF!</f>
        <v>#REF!</v>
      </c>
      <c r="J135" s="26" t="e">
        <f>#REF!</f>
        <v>#REF!</v>
      </c>
      <c r="K135" s="26" t="e">
        <f>#REF!</f>
        <v>#REF!</v>
      </c>
      <c r="L135" s="26" t="e">
        <f>#REF!</f>
        <v>#REF!</v>
      </c>
      <c r="M135" s="26" t="e">
        <f>#REF!</f>
        <v>#REF!</v>
      </c>
      <c r="N135" s="26" t="e">
        <f>#REF!</f>
        <v>#REF!</v>
      </c>
      <c r="O135" s="26" t="e">
        <f>#REF!</f>
        <v>#REF!</v>
      </c>
      <c r="P135" s="26" t="e">
        <f>#REF!</f>
        <v>#REF!</v>
      </c>
      <c r="Q135" s="26" t="e">
        <f>#REF!</f>
        <v>#REF!</v>
      </c>
      <c r="R135" s="26" t="e">
        <f>#REF!</f>
        <v>#REF!</v>
      </c>
      <c r="S135" s="26" t="e">
        <f>#REF!</f>
        <v>#REF!</v>
      </c>
      <c r="T135" s="26" t="e">
        <f>#REF!</f>
        <v>#REF!</v>
      </c>
      <c r="U135" s="26" t="e">
        <f>#REF!</f>
        <v>#REF!</v>
      </c>
      <c r="V135" s="50" t="e">
        <f>#REF!</f>
        <v>#REF!</v>
      </c>
      <c r="W135" s="45" t="e">
        <f>V135/E134*100</f>
        <v>#REF!</v>
      </c>
    </row>
    <row r="136" spans="1:23" ht="21.75" customHeight="1" outlineLevel="6" thickBot="1">
      <c r="A136" s="62" t="s">
        <v>83</v>
      </c>
      <c r="B136" s="63">
        <v>951</v>
      </c>
      <c r="C136" s="64"/>
      <c r="D136" s="64" t="s">
        <v>168</v>
      </c>
      <c r="E136" s="101"/>
      <c r="F136" s="41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54"/>
      <c r="W136" s="45"/>
    </row>
    <row r="137" spans="1:23" ht="19.5" customHeight="1" outlineLevel="6" thickBot="1">
      <c r="A137" s="8" t="s">
        <v>6</v>
      </c>
      <c r="B137" s="16">
        <v>951</v>
      </c>
      <c r="C137" s="9"/>
      <c r="D137" s="9" t="s">
        <v>164</v>
      </c>
      <c r="E137" s="10">
        <f>E138</f>
        <v>8642.6</v>
      </c>
      <c r="F137" s="41"/>
      <c r="G137" s="33"/>
      <c r="H137" s="33"/>
      <c r="I137" s="33"/>
      <c r="J137" s="33"/>
      <c r="K137" s="33"/>
      <c r="L137" s="33"/>
      <c r="M137" s="33"/>
      <c r="N137" s="33"/>
      <c r="O137" s="33"/>
      <c r="P137" s="33"/>
      <c r="Q137" s="33"/>
      <c r="R137" s="33"/>
      <c r="S137" s="33"/>
      <c r="T137" s="33"/>
      <c r="U137" s="33"/>
      <c r="V137" s="54"/>
      <c r="W137" s="45"/>
    </row>
    <row r="138" spans="1:23" ht="19.5" customHeight="1" outlineLevel="6" thickBot="1">
      <c r="A138" s="83" t="s">
        <v>84</v>
      </c>
      <c r="B138" s="63">
        <v>951</v>
      </c>
      <c r="C138" s="64"/>
      <c r="D138" s="64" t="s">
        <v>166</v>
      </c>
      <c r="E138" s="101">
        <v>8642.6</v>
      </c>
      <c r="F138" s="41"/>
      <c r="G138" s="33"/>
      <c r="H138" s="33"/>
      <c r="I138" s="33"/>
      <c r="J138" s="33"/>
      <c r="K138" s="33"/>
      <c r="L138" s="33"/>
      <c r="M138" s="33"/>
      <c r="N138" s="33"/>
      <c r="O138" s="33"/>
      <c r="P138" s="33"/>
      <c r="Q138" s="33"/>
      <c r="R138" s="33"/>
      <c r="S138" s="33"/>
      <c r="T138" s="33"/>
      <c r="U138" s="33"/>
      <c r="V138" s="54"/>
      <c r="W138" s="45"/>
    </row>
    <row r="139" spans="1:23" ht="21" customHeight="1" outlineLevel="6" thickBot="1">
      <c r="A139" s="8" t="s">
        <v>79</v>
      </c>
      <c r="B139" s="16">
        <v>951</v>
      </c>
      <c r="C139" s="9"/>
      <c r="D139" s="9" t="s">
        <v>164</v>
      </c>
      <c r="E139" s="10">
        <f>E140</f>
        <v>28.025</v>
      </c>
      <c r="F139" s="23">
        <v>96</v>
      </c>
      <c r="G139" s="7">
        <v>96</v>
      </c>
      <c r="H139" s="7">
        <v>96</v>
      </c>
      <c r="I139" s="7">
        <v>96</v>
      </c>
      <c r="J139" s="7">
        <v>96</v>
      </c>
      <c r="K139" s="7">
        <v>96</v>
      </c>
      <c r="L139" s="7">
        <v>96</v>
      </c>
      <c r="M139" s="7">
        <v>96</v>
      </c>
      <c r="N139" s="7">
        <v>96</v>
      </c>
      <c r="O139" s="7">
        <v>96</v>
      </c>
      <c r="P139" s="7">
        <v>96</v>
      </c>
      <c r="Q139" s="7">
        <v>96</v>
      </c>
      <c r="R139" s="7">
        <v>96</v>
      </c>
      <c r="S139" s="7">
        <v>96</v>
      </c>
      <c r="T139" s="7">
        <v>96</v>
      </c>
      <c r="U139" s="33">
        <v>96</v>
      </c>
      <c r="V139" s="49">
        <v>141</v>
      </c>
      <c r="W139" s="45">
        <f>V139/E137*100</f>
        <v>1.6314534977900168</v>
      </c>
    </row>
    <row r="140" spans="1:23" ht="37.5" customHeight="1" outlineLevel="3" thickBot="1">
      <c r="A140" s="62" t="s">
        <v>80</v>
      </c>
      <c r="B140" s="63">
        <v>951</v>
      </c>
      <c r="C140" s="64"/>
      <c r="D140" s="64" t="s">
        <v>169</v>
      </c>
      <c r="E140" s="66">
        <v>28.025</v>
      </c>
      <c r="F140" s="124" t="e">
        <f>#REF!</f>
        <v>#REF!</v>
      </c>
      <c r="G140" s="27" t="e">
        <f>#REF!</f>
        <v>#REF!</v>
      </c>
      <c r="H140" s="27" t="e">
        <f>#REF!</f>
        <v>#REF!</v>
      </c>
      <c r="I140" s="27" t="e">
        <f>#REF!</f>
        <v>#REF!</v>
      </c>
      <c r="J140" s="27" t="e">
        <f>#REF!</f>
        <v>#REF!</v>
      </c>
      <c r="K140" s="27" t="e">
        <f>#REF!</f>
        <v>#REF!</v>
      </c>
      <c r="L140" s="27" t="e">
        <f>#REF!</f>
        <v>#REF!</v>
      </c>
      <c r="M140" s="27" t="e">
        <f>#REF!</f>
        <v>#REF!</v>
      </c>
      <c r="N140" s="27" t="e">
        <f>#REF!</f>
        <v>#REF!</v>
      </c>
      <c r="O140" s="27" t="e">
        <f>#REF!</f>
        <v>#REF!</v>
      </c>
      <c r="P140" s="27" t="e">
        <f>#REF!</f>
        <v>#REF!</v>
      </c>
      <c r="Q140" s="27" t="e">
        <f>#REF!</f>
        <v>#REF!</v>
      </c>
      <c r="R140" s="27" t="e">
        <f>#REF!</f>
        <v>#REF!</v>
      </c>
      <c r="S140" s="27" t="e">
        <f>#REF!</f>
        <v>#REF!</v>
      </c>
      <c r="T140" s="27" t="e">
        <f>#REF!</f>
        <v>#REF!</v>
      </c>
      <c r="U140" s="27" t="e">
        <f>#REF!</f>
        <v>#REF!</v>
      </c>
      <c r="V140" s="51" t="e">
        <f>#REF!</f>
        <v>#REF!</v>
      </c>
      <c r="W140" s="45" t="e">
        <f>V140/E138*100</f>
        <v>#REF!</v>
      </c>
    </row>
    <row r="141" spans="1:23" ht="18.75" customHeight="1" outlineLevel="3" thickBot="1">
      <c r="A141" s="8" t="s">
        <v>7</v>
      </c>
      <c r="B141" s="16">
        <v>951</v>
      </c>
      <c r="C141" s="9"/>
      <c r="D141" s="9" t="s">
        <v>164</v>
      </c>
      <c r="E141" s="10">
        <f>E142</f>
        <v>6512.6</v>
      </c>
      <c r="F141" s="98"/>
      <c r="G141" s="99"/>
      <c r="H141" s="99"/>
      <c r="I141" s="99"/>
      <c r="J141" s="99"/>
      <c r="K141" s="99"/>
      <c r="L141" s="99"/>
      <c r="M141" s="99"/>
      <c r="N141" s="99"/>
      <c r="O141" s="99"/>
      <c r="P141" s="99"/>
      <c r="Q141" s="99"/>
      <c r="R141" s="99"/>
      <c r="S141" s="99"/>
      <c r="T141" s="99"/>
      <c r="U141" s="99"/>
      <c r="V141" s="100"/>
      <c r="W141" s="45"/>
    </row>
    <row r="142" spans="1:23" ht="33" customHeight="1" outlineLevel="3" thickBot="1">
      <c r="A142" s="83" t="s">
        <v>85</v>
      </c>
      <c r="B142" s="63">
        <v>951</v>
      </c>
      <c r="C142" s="64"/>
      <c r="D142" s="64" t="s">
        <v>166</v>
      </c>
      <c r="E142" s="66">
        <v>6512.6</v>
      </c>
      <c r="F142" s="98"/>
      <c r="G142" s="99"/>
      <c r="H142" s="99"/>
      <c r="I142" s="99"/>
      <c r="J142" s="99"/>
      <c r="K142" s="99"/>
      <c r="L142" s="99"/>
      <c r="M142" s="99"/>
      <c r="N142" s="99"/>
      <c r="O142" s="99"/>
      <c r="P142" s="99"/>
      <c r="Q142" s="99"/>
      <c r="R142" s="99"/>
      <c r="S142" s="99"/>
      <c r="T142" s="99"/>
      <c r="U142" s="99"/>
      <c r="V142" s="100"/>
      <c r="W142" s="45"/>
    </row>
    <row r="143" spans="1:23" ht="20.25" customHeight="1" outlineLevel="5" thickBot="1">
      <c r="A143" s="111" t="s">
        <v>93</v>
      </c>
      <c r="B143" s="16">
        <v>951</v>
      </c>
      <c r="C143" s="9"/>
      <c r="D143" s="9" t="s">
        <v>170</v>
      </c>
      <c r="E143" s="10">
        <v>0</v>
      </c>
      <c r="F143" s="41"/>
      <c r="G143" s="33"/>
      <c r="H143" s="33"/>
      <c r="I143" s="33"/>
      <c r="J143" s="33"/>
      <c r="K143" s="33"/>
      <c r="L143" s="33"/>
      <c r="M143" s="33"/>
      <c r="N143" s="33"/>
      <c r="O143" s="33"/>
      <c r="P143" s="33"/>
      <c r="Q143" s="33"/>
      <c r="R143" s="33"/>
      <c r="S143" s="33"/>
      <c r="T143" s="33"/>
      <c r="U143" s="33"/>
      <c r="V143" s="54"/>
      <c r="W143" s="45"/>
    </row>
    <row r="144" spans="1:23" ht="32.25" outlineLevel="4" thickBot="1">
      <c r="A144" s="8" t="s">
        <v>30</v>
      </c>
      <c r="B144" s="16">
        <v>951</v>
      </c>
      <c r="C144" s="9"/>
      <c r="D144" s="9" t="s">
        <v>171</v>
      </c>
      <c r="E144" s="10">
        <v>200</v>
      </c>
      <c r="F144" s="126" t="e">
        <f>#REF!</f>
        <v>#REF!</v>
      </c>
      <c r="G144" s="28" t="e">
        <f>#REF!</f>
        <v>#REF!</v>
      </c>
      <c r="H144" s="28" t="e">
        <f>#REF!</f>
        <v>#REF!</v>
      </c>
      <c r="I144" s="28" t="e">
        <f>#REF!</f>
        <v>#REF!</v>
      </c>
      <c r="J144" s="28" t="e">
        <f>#REF!</f>
        <v>#REF!</v>
      </c>
      <c r="K144" s="28" t="e">
        <f>#REF!</f>
        <v>#REF!</v>
      </c>
      <c r="L144" s="28" t="e">
        <f>#REF!</f>
        <v>#REF!</v>
      </c>
      <c r="M144" s="28" t="e">
        <f>#REF!</f>
        <v>#REF!</v>
      </c>
      <c r="N144" s="28" t="e">
        <f>#REF!</f>
        <v>#REF!</v>
      </c>
      <c r="O144" s="28" t="e">
        <f>#REF!</f>
        <v>#REF!</v>
      </c>
      <c r="P144" s="28" t="e">
        <f>#REF!</f>
        <v>#REF!</v>
      </c>
      <c r="Q144" s="28" t="e">
        <f>#REF!</f>
        <v>#REF!</v>
      </c>
      <c r="R144" s="28" t="e">
        <f>#REF!</f>
        <v>#REF!</v>
      </c>
      <c r="S144" s="28" t="e">
        <f>#REF!</f>
        <v>#REF!</v>
      </c>
      <c r="T144" s="28" t="e">
        <f>#REF!</f>
        <v>#REF!</v>
      </c>
      <c r="U144" s="28" t="e">
        <f>#REF!</f>
        <v>#REF!</v>
      </c>
      <c r="V144" s="48" t="e">
        <f>#REF!</f>
        <v>#REF!</v>
      </c>
      <c r="W144" s="45" t="e">
        <f>V144/E142*100</f>
        <v>#REF!</v>
      </c>
    </row>
    <row r="145" spans="1:23" ht="16.5" outlineLevel="4" thickBot="1">
      <c r="A145" s="8" t="s">
        <v>8</v>
      </c>
      <c r="B145" s="16">
        <v>951</v>
      </c>
      <c r="C145" s="9"/>
      <c r="D145" s="9" t="s">
        <v>164</v>
      </c>
      <c r="E145" s="102">
        <f>E146+E147+E149+E151+E152+E153+E148+E150</f>
        <v>66748.43900000001</v>
      </c>
      <c r="F145" s="41"/>
      <c r="G145" s="33"/>
      <c r="H145" s="33"/>
      <c r="I145" s="33"/>
      <c r="J145" s="33"/>
      <c r="K145" s="33"/>
      <c r="L145" s="33"/>
      <c r="M145" s="33"/>
      <c r="N145" s="33"/>
      <c r="O145" s="33"/>
      <c r="P145" s="33"/>
      <c r="Q145" s="33"/>
      <c r="R145" s="33"/>
      <c r="S145" s="33"/>
      <c r="T145" s="33"/>
      <c r="U145" s="33"/>
      <c r="V145" s="110"/>
      <c r="W145" s="45"/>
    </row>
    <row r="146" spans="1:23" ht="16.5" outlineLevel="5" thickBot="1">
      <c r="A146" s="62" t="s">
        <v>9</v>
      </c>
      <c r="B146" s="63">
        <v>951</v>
      </c>
      <c r="C146" s="64"/>
      <c r="D146" s="64" t="s">
        <v>172</v>
      </c>
      <c r="E146" s="114">
        <v>2651.06</v>
      </c>
      <c r="F146" s="23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33"/>
      <c r="V146" s="49">
        <v>0</v>
      </c>
      <c r="W146" s="45">
        <f>V146/E144*100</f>
        <v>0</v>
      </c>
    </row>
    <row r="147" spans="1:23" ht="19.5" customHeight="1" outlineLevel="5" thickBot="1">
      <c r="A147" s="83" t="s">
        <v>85</v>
      </c>
      <c r="B147" s="63">
        <v>951</v>
      </c>
      <c r="C147" s="64"/>
      <c r="D147" s="64" t="s">
        <v>166</v>
      </c>
      <c r="E147" s="114">
        <v>23063.6</v>
      </c>
      <c r="F147" s="41"/>
      <c r="G147" s="33"/>
      <c r="H147" s="33"/>
      <c r="I147" s="33"/>
      <c r="J147" s="33"/>
      <c r="K147" s="33"/>
      <c r="L147" s="33"/>
      <c r="M147" s="33"/>
      <c r="N147" s="33"/>
      <c r="O147" s="33"/>
      <c r="P147" s="33"/>
      <c r="Q147" s="33"/>
      <c r="R147" s="33"/>
      <c r="S147" s="33"/>
      <c r="T147" s="33"/>
      <c r="U147" s="33"/>
      <c r="V147" s="54"/>
      <c r="W147" s="45"/>
    </row>
    <row r="148" spans="1:23" ht="16.5" outlineLevel="5" thickBot="1">
      <c r="A148" s="62" t="s">
        <v>83</v>
      </c>
      <c r="B148" s="63">
        <v>951</v>
      </c>
      <c r="C148" s="64"/>
      <c r="D148" s="64" t="s">
        <v>168</v>
      </c>
      <c r="E148" s="114">
        <v>0</v>
      </c>
      <c r="F148" s="23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33"/>
      <c r="V148" s="49">
        <v>9539.0701</v>
      </c>
      <c r="W148" s="45">
        <f>V148/E147*100</f>
        <v>41.35984885273765</v>
      </c>
    </row>
    <row r="149" spans="1:23" ht="19.5" customHeight="1" outlineLevel="4" thickBot="1">
      <c r="A149" s="62" t="s">
        <v>31</v>
      </c>
      <c r="B149" s="63">
        <v>951</v>
      </c>
      <c r="C149" s="64"/>
      <c r="D149" s="64" t="s">
        <v>173</v>
      </c>
      <c r="E149" s="66">
        <v>36409.69900000001</v>
      </c>
      <c r="F149" s="41"/>
      <c r="G149" s="33"/>
      <c r="H149" s="33"/>
      <c r="I149" s="33"/>
      <c r="J149" s="33"/>
      <c r="K149" s="33"/>
      <c r="L149" s="33"/>
      <c r="M149" s="33"/>
      <c r="N149" s="33"/>
      <c r="O149" s="33"/>
      <c r="P149" s="33"/>
      <c r="Q149" s="33"/>
      <c r="R149" s="33"/>
      <c r="S149" s="33"/>
      <c r="T149" s="33"/>
      <c r="U149" s="33"/>
      <c r="V149" s="58"/>
      <c r="W149" s="45"/>
    </row>
    <row r="150" spans="1:23" ht="19.5" customHeight="1" outlineLevel="4" thickBot="1">
      <c r="A150" s="62" t="s">
        <v>43</v>
      </c>
      <c r="B150" s="63">
        <v>951</v>
      </c>
      <c r="C150" s="64"/>
      <c r="D150" s="64" t="s">
        <v>290</v>
      </c>
      <c r="E150" s="66">
        <v>1999.9999999999998</v>
      </c>
      <c r="F150" s="41"/>
      <c r="G150" s="33"/>
      <c r="H150" s="33"/>
      <c r="I150" s="33"/>
      <c r="J150" s="33"/>
      <c r="K150" s="33"/>
      <c r="L150" s="33"/>
      <c r="M150" s="33"/>
      <c r="N150" s="33"/>
      <c r="O150" s="33"/>
      <c r="P150" s="33"/>
      <c r="Q150" s="33"/>
      <c r="R150" s="33"/>
      <c r="S150" s="33"/>
      <c r="T150" s="33"/>
      <c r="U150" s="33"/>
      <c r="V150" s="58"/>
      <c r="W150" s="45"/>
    </row>
    <row r="151" spans="1:23" ht="32.25" outlineLevel="5" thickBot="1">
      <c r="A151" s="67" t="s">
        <v>32</v>
      </c>
      <c r="B151" s="63">
        <v>951</v>
      </c>
      <c r="C151" s="64"/>
      <c r="D151" s="64" t="s">
        <v>176</v>
      </c>
      <c r="E151" s="114">
        <v>1137.906</v>
      </c>
      <c r="F151" s="41"/>
      <c r="G151" s="33"/>
      <c r="H151" s="33"/>
      <c r="I151" s="33"/>
      <c r="J151" s="33"/>
      <c r="K151" s="33"/>
      <c r="L151" s="33"/>
      <c r="M151" s="33"/>
      <c r="N151" s="33"/>
      <c r="O151" s="33"/>
      <c r="P151" s="33"/>
      <c r="Q151" s="33"/>
      <c r="R151" s="33"/>
      <c r="S151" s="33"/>
      <c r="T151" s="33"/>
      <c r="U151" s="33"/>
      <c r="V151" s="54"/>
      <c r="W151" s="45"/>
    </row>
    <row r="152" spans="1:23" ht="32.25" outlineLevel="5" thickBot="1">
      <c r="A152" s="67" t="s">
        <v>33</v>
      </c>
      <c r="B152" s="63">
        <v>951</v>
      </c>
      <c r="C152" s="64"/>
      <c r="D152" s="64" t="s">
        <v>177</v>
      </c>
      <c r="E152" s="114">
        <v>747.1569999999999</v>
      </c>
      <c r="F152" s="41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33"/>
      <c r="R152" s="33"/>
      <c r="S152" s="33"/>
      <c r="T152" s="33"/>
      <c r="U152" s="33"/>
      <c r="V152" s="54"/>
      <c r="W152" s="45"/>
    </row>
    <row r="153" spans="1:23" ht="32.25" outlineLevel="6" thickBot="1">
      <c r="A153" s="67" t="s">
        <v>34</v>
      </c>
      <c r="B153" s="63">
        <v>951</v>
      </c>
      <c r="C153" s="64"/>
      <c r="D153" s="64" t="s">
        <v>178</v>
      </c>
      <c r="E153" s="114">
        <v>739.0169999999999</v>
      </c>
      <c r="F153" s="61"/>
      <c r="G153" s="34"/>
      <c r="H153" s="34"/>
      <c r="I153" s="34"/>
      <c r="J153" s="34"/>
      <c r="K153" s="34"/>
      <c r="L153" s="34"/>
      <c r="M153" s="34"/>
      <c r="N153" s="34"/>
      <c r="O153" s="34"/>
      <c r="P153" s="34"/>
      <c r="Q153" s="34"/>
      <c r="R153" s="34"/>
      <c r="S153" s="34"/>
      <c r="T153" s="34"/>
      <c r="U153" s="34"/>
      <c r="V153" s="54"/>
      <c r="W153" s="45"/>
    </row>
    <row r="154" spans="1:23" ht="20.25" customHeight="1" outlineLevel="6" thickBot="1">
      <c r="A154" s="8" t="s">
        <v>22</v>
      </c>
      <c r="B154" s="16">
        <v>951</v>
      </c>
      <c r="C154" s="9" t="s">
        <v>2</v>
      </c>
      <c r="D154" s="9" t="s">
        <v>179</v>
      </c>
      <c r="E154" s="10">
        <f>E155</f>
        <v>1943.634</v>
      </c>
      <c r="F154" s="61"/>
      <c r="G154" s="34"/>
      <c r="H154" s="34"/>
      <c r="I154" s="34"/>
      <c r="J154" s="34"/>
      <c r="K154" s="34"/>
      <c r="L154" s="34"/>
      <c r="M154" s="34"/>
      <c r="N154" s="34"/>
      <c r="O154" s="34"/>
      <c r="P154" s="34"/>
      <c r="Q154" s="34"/>
      <c r="R154" s="34"/>
      <c r="S154" s="34"/>
      <c r="T154" s="34"/>
      <c r="U154" s="34"/>
      <c r="V154" s="54"/>
      <c r="W154" s="45"/>
    </row>
    <row r="155" spans="1:23" ht="34.5" customHeight="1" outlineLevel="6" thickBot="1">
      <c r="A155" s="62" t="s">
        <v>13</v>
      </c>
      <c r="B155" s="63">
        <v>951</v>
      </c>
      <c r="C155" s="64" t="s">
        <v>2</v>
      </c>
      <c r="D155" s="64" t="s">
        <v>180</v>
      </c>
      <c r="E155" s="66">
        <v>1943.634</v>
      </c>
      <c r="F155" s="61"/>
      <c r="G155" s="34"/>
      <c r="H155" s="34"/>
      <c r="I155" s="34"/>
      <c r="J155" s="34"/>
      <c r="K155" s="34"/>
      <c r="L155" s="34"/>
      <c r="M155" s="34"/>
      <c r="N155" s="34"/>
      <c r="O155" s="34"/>
      <c r="P155" s="34"/>
      <c r="Q155" s="34"/>
      <c r="R155" s="34"/>
      <c r="S155" s="34"/>
      <c r="T155" s="34"/>
      <c r="U155" s="34"/>
      <c r="V155" s="54"/>
      <c r="W155" s="45"/>
    </row>
    <row r="156" spans="1:23" ht="18" customHeight="1" outlineLevel="6" thickBot="1">
      <c r="A156" s="8" t="s">
        <v>10</v>
      </c>
      <c r="B156" s="16">
        <v>951</v>
      </c>
      <c r="C156" s="9"/>
      <c r="D156" s="9" t="s">
        <v>179</v>
      </c>
      <c r="E156" s="10">
        <f>E157</f>
        <v>250</v>
      </c>
      <c r="F156" s="127" t="e">
        <f>#REF!+#REF!</f>
        <v>#REF!</v>
      </c>
      <c r="G156" s="25" t="e">
        <f>#REF!+#REF!</f>
        <v>#REF!</v>
      </c>
      <c r="H156" s="25" t="e">
        <f>#REF!+#REF!</f>
        <v>#REF!</v>
      </c>
      <c r="I156" s="25" t="e">
        <f>#REF!+#REF!</f>
        <v>#REF!</v>
      </c>
      <c r="J156" s="25" t="e">
        <f>#REF!+#REF!</f>
        <v>#REF!</v>
      </c>
      <c r="K156" s="25" t="e">
        <f>#REF!+#REF!</f>
        <v>#REF!</v>
      </c>
      <c r="L156" s="25" t="e">
        <f>#REF!+#REF!</f>
        <v>#REF!</v>
      </c>
      <c r="M156" s="25" t="e">
        <f>#REF!+#REF!</f>
        <v>#REF!</v>
      </c>
      <c r="N156" s="25" t="e">
        <f>#REF!+#REF!</f>
        <v>#REF!</v>
      </c>
      <c r="O156" s="25" t="e">
        <f>#REF!+#REF!</f>
        <v>#REF!</v>
      </c>
      <c r="P156" s="25" t="e">
        <f>#REF!+#REF!</f>
        <v>#REF!</v>
      </c>
      <c r="Q156" s="25" t="e">
        <f>#REF!+#REF!</f>
        <v>#REF!</v>
      </c>
      <c r="R156" s="25" t="e">
        <f>#REF!+#REF!</f>
        <v>#REF!</v>
      </c>
      <c r="S156" s="25" t="e">
        <f>#REF!+#REF!</f>
        <v>#REF!</v>
      </c>
      <c r="T156" s="25" t="e">
        <f>#REF!+#REF!</f>
        <v>#REF!</v>
      </c>
      <c r="U156" s="25" t="e">
        <f>#REF!+#REF!</f>
        <v>#REF!</v>
      </c>
      <c r="V156" s="53" t="e">
        <f>#REF!+#REF!</f>
        <v>#REF!</v>
      </c>
      <c r="W156" s="45" t="e">
        <f>V156/E154*100</f>
        <v>#REF!</v>
      </c>
    </row>
    <row r="157" spans="1:23" ht="33.75" customHeight="1" outlineLevel="4" thickBot="1">
      <c r="A157" s="62" t="s">
        <v>38</v>
      </c>
      <c r="B157" s="63">
        <v>951</v>
      </c>
      <c r="C157" s="64"/>
      <c r="D157" s="64" t="s">
        <v>181</v>
      </c>
      <c r="E157" s="66">
        <v>250</v>
      </c>
      <c r="F157" s="126" t="e">
        <f>#REF!</f>
        <v>#REF!</v>
      </c>
      <c r="G157" s="28" t="e">
        <f>#REF!</f>
        <v>#REF!</v>
      </c>
      <c r="H157" s="28" t="e">
        <f>#REF!</f>
        <v>#REF!</v>
      </c>
      <c r="I157" s="28" t="e">
        <f>#REF!</f>
        <v>#REF!</v>
      </c>
      <c r="J157" s="28" t="e">
        <f>#REF!</f>
        <v>#REF!</v>
      </c>
      <c r="K157" s="28" t="e">
        <f>#REF!</f>
        <v>#REF!</v>
      </c>
      <c r="L157" s="28" t="e">
        <f>#REF!</f>
        <v>#REF!</v>
      </c>
      <c r="M157" s="28" t="e">
        <f>#REF!</f>
        <v>#REF!</v>
      </c>
      <c r="N157" s="28" t="e">
        <f>#REF!</f>
        <v>#REF!</v>
      </c>
      <c r="O157" s="28" t="e">
        <f>#REF!</f>
        <v>#REF!</v>
      </c>
      <c r="P157" s="28" t="e">
        <f>#REF!</f>
        <v>#REF!</v>
      </c>
      <c r="Q157" s="28" t="e">
        <f>#REF!</f>
        <v>#REF!</v>
      </c>
      <c r="R157" s="28" t="e">
        <f>#REF!</f>
        <v>#REF!</v>
      </c>
      <c r="S157" s="28" t="e">
        <f>#REF!</f>
        <v>#REF!</v>
      </c>
      <c r="T157" s="28" t="e">
        <f>#REF!</f>
        <v>#REF!</v>
      </c>
      <c r="U157" s="28" t="e">
        <f>#REF!</f>
        <v>#REF!</v>
      </c>
      <c r="V157" s="52" t="e">
        <f>#REF!</f>
        <v>#REF!</v>
      </c>
      <c r="W157" s="45" t="e">
        <f>V157/E155*100</f>
        <v>#REF!</v>
      </c>
    </row>
    <row r="158" spans="1:23" ht="33" customHeight="1" outlineLevel="6" thickBot="1">
      <c r="A158" s="8" t="s">
        <v>94</v>
      </c>
      <c r="B158" s="16">
        <v>951</v>
      </c>
      <c r="C158" s="9"/>
      <c r="D158" s="9" t="s">
        <v>179</v>
      </c>
      <c r="E158" s="102">
        <f>E159</f>
        <v>499.319</v>
      </c>
      <c r="F158" s="127" t="e">
        <f>#REF!+#REF!</f>
        <v>#REF!</v>
      </c>
      <c r="G158" s="25" t="e">
        <f>#REF!+#REF!</f>
        <v>#REF!</v>
      </c>
      <c r="H158" s="25" t="e">
        <f>#REF!+#REF!</f>
        <v>#REF!</v>
      </c>
      <c r="I158" s="25" t="e">
        <f>#REF!+#REF!</f>
        <v>#REF!</v>
      </c>
      <c r="J158" s="25" t="e">
        <f>#REF!+#REF!</f>
        <v>#REF!</v>
      </c>
      <c r="K158" s="25" t="e">
        <f>#REF!+#REF!</f>
        <v>#REF!</v>
      </c>
      <c r="L158" s="25" t="e">
        <f>#REF!+#REF!</f>
        <v>#REF!</v>
      </c>
      <c r="M158" s="25" t="e">
        <f>#REF!+#REF!</f>
        <v>#REF!</v>
      </c>
      <c r="N158" s="25" t="e">
        <f>#REF!+#REF!</f>
        <v>#REF!</v>
      </c>
      <c r="O158" s="25" t="e">
        <f>#REF!+#REF!</f>
        <v>#REF!</v>
      </c>
      <c r="P158" s="25" t="e">
        <f>#REF!+#REF!</f>
        <v>#REF!</v>
      </c>
      <c r="Q158" s="25" t="e">
        <f>#REF!+#REF!</f>
        <v>#REF!</v>
      </c>
      <c r="R158" s="25" t="e">
        <f>#REF!+#REF!</f>
        <v>#REF!</v>
      </c>
      <c r="S158" s="25" t="e">
        <f>#REF!+#REF!</f>
        <v>#REF!</v>
      </c>
      <c r="T158" s="25" t="e">
        <f>#REF!+#REF!</f>
        <v>#REF!</v>
      </c>
      <c r="U158" s="25" t="e">
        <f>#REF!+#REF!</f>
        <v>#REF!</v>
      </c>
      <c r="V158" s="53" t="e">
        <f>#REF!+#REF!</f>
        <v>#REF!</v>
      </c>
      <c r="W158" s="45" t="e">
        <f>V158/E156*100</f>
        <v>#REF!</v>
      </c>
    </row>
    <row r="159" spans="1:23" ht="48" outlineLevel="6" thickBot="1">
      <c r="A159" s="62" t="s">
        <v>95</v>
      </c>
      <c r="B159" s="63">
        <v>951</v>
      </c>
      <c r="C159" s="64"/>
      <c r="D159" s="64" t="s">
        <v>182</v>
      </c>
      <c r="E159" s="101">
        <v>499.319</v>
      </c>
      <c r="F159" s="23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33"/>
      <c r="V159" s="49"/>
      <c r="W159" s="45"/>
    </row>
    <row r="160" spans="1:23" ht="16.5" outlineLevel="6" thickBot="1">
      <c r="A160" s="68" t="s">
        <v>267</v>
      </c>
      <c r="B160" s="16">
        <v>951</v>
      </c>
      <c r="C160" s="9"/>
      <c r="D160" s="9" t="s">
        <v>179</v>
      </c>
      <c r="E160" s="102">
        <f>E161</f>
        <v>3.223</v>
      </c>
      <c r="F160" s="23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33"/>
      <c r="V160" s="49"/>
      <c r="W160" s="45"/>
    </row>
    <row r="161" spans="1:23" ht="63.75" outlineLevel="6" thickBot="1">
      <c r="A161" s="62" t="s">
        <v>268</v>
      </c>
      <c r="B161" s="63">
        <v>951</v>
      </c>
      <c r="C161" s="64"/>
      <c r="D161" s="64" t="s">
        <v>269</v>
      </c>
      <c r="E161" s="101">
        <v>3.223</v>
      </c>
      <c r="F161" s="23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33"/>
      <c r="V161" s="49"/>
      <c r="W161" s="45"/>
    </row>
    <row r="162" spans="1:23" ht="16.5" outlineLevel="6" thickBot="1">
      <c r="A162" s="8" t="s">
        <v>236</v>
      </c>
      <c r="B162" s="16">
        <v>951</v>
      </c>
      <c r="C162" s="9"/>
      <c r="D162" s="9" t="s">
        <v>179</v>
      </c>
      <c r="E162" s="102">
        <f>E163</f>
        <v>6757</v>
      </c>
      <c r="F162" s="23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33"/>
      <c r="V162" s="49"/>
      <c r="W162" s="45"/>
    </row>
    <row r="163" spans="1:23" ht="48" outlineLevel="6" thickBot="1">
      <c r="A163" s="62" t="s">
        <v>237</v>
      </c>
      <c r="B163" s="63">
        <v>951</v>
      </c>
      <c r="C163" s="64"/>
      <c r="D163" s="64" t="s">
        <v>238</v>
      </c>
      <c r="E163" s="101">
        <v>6757</v>
      </c>
      <c r="F163" s="23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33"/>
      <c r="V163" s="49"/>
      <c r="W163" s="45"/>
    </row>
    <row r="164" spans="1:23" ht="16.5" outlineLevel="5" thickBot="1">
      <c r="A164" s="68" t="s">
        <v>96</v>
      </c>
      <c r="B164" s="16">
        <v>951</v>
      </c>
      <c r="C164" s="9"/>
      <c r="D164" s="9" t="s">
        <v>179</v>
      </c>
      <c r="E164" s="102">
        <f>E165</f>
        <v>0</v>
      </c>
      <c r="F164" s="23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33"/>
      <c r="V164" s="49">
        <v>110.26701</v>
      </c>
      <c r="W164" s="45" t="e">
        <f>V164/#REF!*100</f>
        <v>#REF!</v>
      </c>
    </row>
    <row r="165" spans="1:23" ht="33" customHeight="1" outlineLevel="5" thickBot="1">
      <c r="A165" s="67" t="s">
        <v>97</v>
      </c>
      <c r="B165" s="63">
        <v>951</v>
      </c>
      <c r="C165" s="64"/>
      <c r="D165" s="64" t="s">
        <v>183</v>
      </c>
      <c r="E165" s="101">
        <v>0</v>
      </c>
      <c r="F165" s="23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33"/>
      <c r="V165" s="49">
        <v>2639.87191</v>
      </c>
      <c r="W165" s="45" t="e">
        <f>V165/#REF!*100</f>
        <v>#REF!</v>
      </c>
    </row>
    <row r="166" spans="1:23" ht="22.5" customHeight="1" outlineLevel="5" thickBot="1">
      <c r="A166" s="8" t="s">
        <v>72</v>
      </c>
      <c r="B166" s="16">
        <v>951</v>
      </c>
      <c r="C166" s="9"/>
      <c r="D166" s="9" t="s">
        <v>179</v>
      </c>
      <c r="E166" s="102">
        <f>E167+E168</f>
        <v>1200.72947</v>
      </c>
      <c r="F166" s="23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33"/>
      <c r="V166" s="49"/>
      <c r="W166" s="45"/>
    </row>
    <row r="167" spans="1:23" ht="20.25" customHeight="1" outlineLevel="5" thickBot="1">
      <c r="A167" s="67" t="s">
        <v>73</v>
      </c>
      <c r="B167" s="63">
        <v>951</v>
      </c>
      <c r="C167" s="64"/>
      <c r="D167" s="64" t="s">
        <v>184</v>
      </c>
      <c r="E167" s="101">
        <v>0.72947</v>
      </c>
      <c r="F167" s="23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33"/>
      <c r="V167" s="49"/>
      <c r="W167" s="45"/>
    </row>
    <row r="168" spans="1:23" ht="20.25" customHeight="1" outlineLevel="5" thickBot="1">
      <c r="A168" s="62" t="s">
        <v>98</v>
      </c>
      <c r="B168" s="63">
        <v>951</v>
      </c>
      <c r="C168" s="64"/>
      <c r="D168" s="64" t="s">
        <v>185</v>
      </c>
      <c r="E168" s="101">
        <v>1200</v>
      </c>
      <c r="F168" s="23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33"/>
      <c r="V168" s="49"/>
      <c r="W168" s="45"/>
    </row>
    <row r="169" spans="1:23" ht="26.25" customHeight="1" outlineLevel="5" thickBot="1">
      <c r="A169" s="122" t="s">
        <v>91</v>
      </c>
      <c r="B169" s="16">
        <v>951</v>
      </c>
      <c r="C169" s="9"/>
      <c r="D169" s="9" t="s">
        <v>105</v>
      </c>
      <c r="E169" s="102">
        <f>E170</f>
        <v>0</v>
      </c>
      <c r="F169" s="23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33"/>
      <c r="V169" s="49"/>
      <c r="W169" s="45"/>
    </row>
    <row r="170" spans="1:23" ht="24" customHeight="1" outlineLevel="5" thickBot="1">
      <c r="A170" s="62" t="s">
        <v>83</v>
      </c>
      <c r="B170" s="84">
        <v>951</v>
      </c>
      <c r="C170" s="64"/>
      <c r="D170" s="64" t="s">
        <v>168</v>
      </c>
      <c r="E170" s="66">
        <v>0</v>
      </c>
      <c r="F170" s="23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33"/>
      <c r="V170" s="49"/>
      <c r="W170" s="45"/>
    </row>
    <row r="171" spans="1:23" ht="24" customHeight="1" outlineLevel="5" thickBot="1">
      <c r="A171" s="8" t="s">
        <v>11</v>
      </c>
      <c r="B171" s="16">
        <v>951</v>
      </c>
      <c r="C171" s="9"/>
      <c r="D171" s="9" t="s">
        <v>105</v>
      </c>
      <c r="E171" s="102">
        <f>E172</f>
        <v>1852</v>
      </c>
      <c r="F171" s="23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33"/>
      <c r="V171" s="49"/>
      <c r="W171" s="45"/>
    </row>
    <row r="172" spans="1:23" ht="37.5" customHeight="1" outlineLevel="5" thickBot="1">
      <c r="A172" s="83" t="s">
        <v>84</v>
      </c>
      <c r="B172" s="84">
        <v>951</v>
      </c>
      <c r="C172" s="64"/>
      <c r="D172" s="64" t="s">
        <v>166</v>
      </c>
      <c r="E172" s="66">
        <v>1852</v>
      </c>
      <c r="F172" s="23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33"/>
      <c r="V172" s="49"/>
      <c r="W172" s="45"/>
    </row>
    <row r="173" spans="1:23" ht="19.5" outlineLevel="6" thickBot="1">
      <c r="A173" s="122" t="s">
        <v>198</v>
      </c>
      <c r="B173" s="16">
        <v>951</v>
      </c>
      <c r="C173" s="9"/>
      <c r="D173" s="9" t="s">
        <v>105</v>
      </c>
      <c r="E173" s="10">
        <f>E174</f>
        <v>0</v>
      </c>
      <c r="F173" s="21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31"/>
      <c r="V173" s="49">
        <v>0</v>
      </c>
      <c r="W173" s="45">
        <f>V173/E171*100</f>
        <v>0</v>
      </c>
    </row>
    <row r="174" spans="1:23" ht="16.5" outlineLevel="6" thickBot="1">
      <c r="A174" s="62" t="s">
        <v>83</v>
      </c>
      <c r="B174" s="63">
        <v>951</v>
      </c>
      <c r="C174" s="64"/>
      <c r="D174" s="64" t="s">
        <v>168</v>
      </c>
      <c r="E174" s="66">
        <v>0</v>
      </c>
      <c r="F174" s="125" t="e">
        <f>#REF!</f>
        <v>#REF!</v>
      </c>
      <c r="G174" s="26" t="e">
        <f>#REF!</f>
        <v>#REF!</v>
      </c>
      <c r="H174" s="26" t="e">
        <f>#REF!</f>
        <v>#REF!</v>
      </c>
      <c r="I174" s="26" t="e">
        <f>#REF!</f>
        <v>#REF!</v>
      </c>
      <c r="J174" s="26" t="e">
        <f>#REF!</f>
        <v>#REF!</v>
      </c>
      <c r="K174" s="26" t="e">
        <f>#REF!</f>
        <v>#REF!</v>
      </c>
      <c r="L174" s="26" t="e">
        <f>#REF!</f>
        <v>#REF!</v>
      </c>
      <c r="M174" s="26" t="e">
        <f>#REF!</f>
        <v>#REF!</v>
      </c>
      <c r="N174" s="26" t="e">
        <f>#REF!</f>
        <v>#REF!</v>
      </c>
      <c r="O174" s="26" t="e">
        <f>#REF!</f>
        <v>#REF!</v>
      </c>
      <c r="P174" s="26" t="e">
        <f>#REF!</f>
        <v>#REF!</v>
      </c>
      <c r="Q174" s="26" t="e">
        <f>#REF!</f>
        <v>#REF!</v>
      </c>
      <c r="R174" s="26" t="e">
        <f>#REF!</f>
        <v>#REF!</v>
      </c>
      <c r="S174" s="26" t="e">
        <f>#REF!</f>
        <v>#REF!</v>
      </c>
      <c r="T174" s="26" t="e">
        <f>#REF!</f>
        <v>#REF!</v>
      </c>
      <c r="U174" s="26" t="e">
        <f>#REF!</f>
        <v>#REF!</v>
      </c>
      <c r="V174" s="50" t="e">
        <f>#REF!</f>
        <v>#REF!</v>
      </c>
      <c r="W174" s="45" t="e">
        <f>V174/E172*100</f>
        <v>#REF!</v>
      </c>
    </row>
    <row r="175" spans="1:23" ht="16.5" outlineLevel="6" thickBot="1">
      <c r="A175" s="8" t="s">
        <v>12</v>
      </c>
      <c r="B175" s="16">
        <v>951</v>
      </c>
      <c r="C175" s="9"/>
      <c r="D175" s="9" t="s">
        <v>179</v>
      </c>
      <c r="E175" s="10">
        <f>E176</f>
        <v>732</v>
      </c>
      <c r="F175" s="118"/>
      <c r="G175" s="32"/>
      <c r="H175" s="32"/>
      <c r="I175" s="32"/>
      <c r="J175" s="32"/>
      <c r="K175" s="32"/>
      <c r="L175" s="32"/>
      <c r="M175" s="32"/>
      <c r="N175" s="32"/>
      <c r="O175" s="32"/>
      <c r="P175" s="32"/>
      <c r="Q175" s="32"/>
      <c r="R175" s="32"/>
      <c r="S175" s="32"/>
      <c r="T175" s="32"/>
      <c r="U175" s="32"/>
      <c r="V175" s="119"/>
      <c r="W175" s="45"/>
    </row>
    <row r="176" spans="1:23" ht="32.25" outlineLevel="6" thickBot="1">
      <c r="A176" s="62" t="s">
        <v>51</v>
      </c>
      <c r="B176" s="63">
        <v>951</v>
      </c>
      <c r="C176" s="64"/>
      <c r="D176" s="64" t="s">
        <v>186</v>
      </c>
      <c r="E176" s="66">
        <v>732</v>
      </c>
      <c r="F176" s="118"/>
      <c r="G176" s="32"/>
      <c r="H176" s="32"/>
      <c r="I176" s="32"/>
      <c r="J176" s="32"/>
      <c r="K176" s="32"/>
      <c r="L176" s="32"/>
      <c r="M176" s="32"/>
      <c r="N176" s="32"/>
      <c r="O176" s="32"/>
      <c r="P176" s="32"/>
      <c r="Q176" s="32"/>
      <c r="R176" s="32"/>
      <c r="S176" s="32"/>
      <c r="T176" s="32"/>
      <c r="U176" s="32"/>
      <c r="V176" s="119"/>
      <c r="W176" s="45"/>
    </row>
    <row r="177" spans="1:23" ht="32.25" outlineLevel="6" thickBot="1">
      <c r="A177" s="68" t="s">
        <v>15</v>
      </c>
      <c r="B177" s="16">
        <v>951</v>
      </c>
      <c r="C177" s="9"/>
      <c r="D177" s="9" t="s">
        <v>179</v>
      </c>
      <c r="E177" s="10">
        <f>E178</f>
        <v>2200</v>
      </c>
      <c r="F177" s="56"/>
      <c r="G177" s="31"/>
      <c r="H177" s="31"/>
      <c r="I177" s="31"/>
      <c r="J177" s="31"/>
      <c r="K177" s="31"/>
      <c r="L177" s="31"/>
      <c r="M177" s="31"/>
      <c r="N177" s="31"/>
      <c r="O177" s="31"/>
      <c r="P177" s="31"/>
      <c r="Q177" s="31"/>
      <c r="R177" s="31"/>
      <c r="S177" s="31"/>
      <c r="T177" s="31"/>
      <c r="U177" s="31"/>
      <c r="V177" s="54"/>
      <c r="W177" s="45"/>
    </row>
    <row r="178" spans="1:23" ht="32.25" outlineLevel="6" thickBot="1">
      <c r="A178" s="67" t="s">
        <v>54</v>
      </c>
      <c r="B178" s="63">
        <v>951</v>
      </c>
      <c r="C178" s="64"/>
      <c r="D178" s="64" t="s">
        <v>187</v>
      </c>
      <c r="E178" s="66">
        <v>2200</v>
      </c>
      <c r="F178" s="124" t="e">
        <f>#REF!</f>
        <v>#REF!</v>
      </c>
      <c r="G178" s="27" t="e">
        <f>#REF!</f>
        <v>#REF!</v>
      </c>
      <c r="H178" s="27" t="e">
        <f>#REF!</f>
        <v>#REF!</v>
      </c>
      <c r="I178" s="27" t="e">
        <f>#REF!</f>
        <v>#REF!</v>
      </c>
      <c r="J178" s="27" t="e">
        <f>#REF!</f>
        <v>#REF!</v>
      </c>
      <c r="K178" s="27" t="e">
        <f>#REF!</f>
        <v>#REF!</v>
      </c>
      <c r="L178" s="27" t="e">
        <f>#REF!</f>
        <v>#REF!</v>
      </c>
      <c r="M178" s="27" t="e">
        <f>#REF!</f>
        <v>#REF!</v>
      </c>
      <c r="N178" s="27" t="e">
        <f>#REF!</f>
        <v>#REF!</v>
      </c>
      <c r="O178" s="27" t="e">
        <f>#REF!</f>
        <v>#REF!</v>
      </c>
      <c r="P178" s="27" t="e">
        <f>#REF!</f>
        <v>#REF!</v>
      </c>
      <c r="Q178" s="27" t="e">
        <f>#REF!</f>
        <v>#REF!</v>
      </c>
      <c r="R178" s="27" t="e">
        <f>#REF!</f>
        <v>#REF!</v>
      </c>
      <c r="S178" s="27" t="e">
        <f>#REF!</f>
        <v>#REF!</v>
      </c>
      <c r="T178" s="27" t="e">
        <f>#REF!</f>
        <v>#REF!</v>
      </c>
      <c r="U178" s="27" t="e">
        <f>#REF!</f>
        <v>#REF!</v>
      </c>
      <c r="V178" s="51" t="e">
        <f>#REF!</f>
        <v>#REF!</v>
      </c>
      <c r="W178" s="45" t="e">
        <f>V178/E176*100</f>
        <v>#REF!</v>
      </c>
    </row>
    <row r="179" spans="1:23" ht="16.5" outlineLevel="6" thickBot="1">
      <c r="A179" s="8" t="s">
        <v>20</v>
      </c>
      <c r="B179" s="16">
        <v>951</v>
      </c>
      <c r="C179" s="9"/>
      <c r="D179" s="9" t="s">
        <v>179</v>
      </c>
      <c r="E179" s="10">
        <f>E180</f>
        <v>0</v>
      </c>
      <c r="F179" s="126" t="e">
        <f>#REF!</f>
        <v>#REF!</v>
      </c>
      <c r="G179" s="28" t="e">
        <f>#REF!</f>
        <v>#REF!</v>
      </c>
      <c r="H179" s="28" t="e">
        <f>#REF!</f>
        <v>#REF!</v>
      </c>
      <c r="I179" s="28" t="e">
        <f>#REF!</f>
        <v>#REF!</v>
      </c>
      <c r="J179" s="28" t="e">
        <f>#REF!</f>
        <v>#REF!</v>
      </c>
      <c r="K179" s="28" t="e">
        <f>#REF!</f>
        <v>#REF!</v>
      </c>
      <c r="L179" s="28" t="e">
        <f>#REF!</f>
        <v>#REF!</v>
      </c>
      <c r="M179" s="28" t="e">
        <f>#REF!</f>
        <v>#REF!</v>
      </c>
      <c r="N179" s="28" t="e">
        <f>#REF!</f>
        <v>#REF!</v>
      </c>
      <c r="O179" s="28" t="e">
        <f>#REF!</f>
        <v>#REF!</v>
      </c>
      <c r="P179" s="28" t="e">
        <f>#REF!</f>
        <v>#REF!</v>
      </c>
      <c r="Q179" s="28" t="e">
        <f>#REF!</f>
        <v>#REF!</v>
      </c>
      <c r="R179" s="28" t="e">
        <f>#REF!</f>
        <v>#REF!</v>
      </c>
      <c r="S179" s="28" t="e">
        <f>#REF!</f>
        <v>#REF!</v>
      </c>
      <c r="T179" s="28" t="e">
        <f>#REF!</f>
        <v>#REF!</v>
      </c>
      <c r="U179" s="28" t="e">
        <f>#REF!</f>
        <v>#REF!</v>
      </c>
      <c r="V179" s="48" t="e">
        <f>#REF!</f>
        <v>#REF!</v>
      </c>
      <c r="W179" s="45" t="e">
        <f aca="true" t="shared" si="2" ref="W179:W184">V179/E177*100</f>
        <v>#REF!</v>
      </c>
    </row>
    <row r="180" spans="1:23" ht="32.25" customHeight="1" outlineLevel="6" thickBot="1">
      <c r="A180" s="62" t="s">
        <v>55</v>
      </c>
      <c r="B180" s="63">
        <v>951</v>
      </c>
      <c r="C180" s="64"/>
      <c r="D180" s="64" t="s">
        <v>188</v>
      </c>
      <c r="E180" s="66">
        <v>0</v>
      </c>
      <c r="F180" s="125" t="e">
        <f>#REF!</f>
        <v>#REF!</v>
      </c>
      <c r="G180" s="26" t="e">
        <f>#REF!</f>
        <v>#REF!</v>
      </c>
      <c r="H180" s="26" t="e">
        <f>#REF!</f>
        <v>#REF!</v>
      </c>
      <c r="I180" s="26" t="e">
        <f>#REF!</f>
        <v>#REF!</v>
      </c>
      <c r="J180" s="26" t="e">
        <f>#REF!</f>
        <v>#REF!</v>
      </c>
      <c r="K180" s="26" t="e">
        <f>#REF!</f>
        <v>#REF!</v>
      </c>
      <c r="L180" s="26" t="e">
        <f>#REF!</f>
        <v>#REF!</v>
      </c>
      <c r="M180" s="26" t="e">
        <f>#REF!</f>
        <v>#REF!</v>
      </c>
      <c r="N180" s="26" t="e">
        <f>#REF!</f>
        <v>#REF!</v>
      </c>
      <c r="O180" s="26" t="e">
        <f>#REF!</f>
        <v>#REF!</v>
      </c>
      <c r="P180" s="26" t="e">
        <f>#REF!</f>
        <v>#REF!</v>
      </c>
      <c r="Q180" s="26" t="e">
        <f>#REF!</f>
        <v>#REF!</v>
      </c>
      <c r="R180" s="26" t="e">
        <f>#REF!</f>
        <v>#REF!</v>
      </c>
      <c r="S180" s="26" t="e">
        <f>#REF!</f>
        <v>#REF!</v>
      </c>
      <c r="T180" s="26" t="e">
        <f>#REF!</f>
        <v>#REF!</v>
      </c>
      <c r="U180" s="26" t="e">
        <f>#REF!</f>
        <v>#REF!</v>
      </c>
      <c r="V180" s="50" t="e">
        <f>#REF!</f>
        <v>#REF!</v>
      </c>
      <c r="W180" s="45" t="e">
        <f t="shared" si="2"/>
        <v>#REF!</v>
      </c>
    </row>
    <row r="181" spans="1:23" ht="18.75" customHeight="1" outlineLevel="6" thickBot="1">
      <c r="A181" s="8" t="s">
        <v>56</v>
      </c>
      <c r="B181" s="16">
        <v>951</v>
      </c>
      <c r="C181" s="9"/>
      <c r="D181" s="9" t="s">
        <v>179</v>
      </c>
      <c r="E181" s="10">
        <f>E182</f>
        <v>100</v>
      </c>
      <c r="F181" s="22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32"/>
      <c r="V181" s="49">
        <v>48.715</v>
      </c>
      <c r="W181" s="45" t="e">
        <f t="shared" si="2"/>
        <v>#DIV/0!</v>
      </c>
    </row>
    <row r="182" spans="1:23" ht="48.75" customHeight="1" outlineLevel="6" thickBot="1">
      <c r="A182" s="62" t="s">
        <v>57</v>
      </c>
      <c r="B182" s="63">
        <v>951</v>
      </c>
      <c r="C182" s="64"/>
      <c r="D182" s="64" t="s">
        <v>189</v>
      </c>
      <c r="E182" s="66">
        <v>100</v>
      </c>
      <c r="F182" s="125" t="e">
        <f>#REF!</f>
        <v>#REF!</v>
      </c>
      <c r="G182" s="26" t="e">
        <f>#REF!</f>
        <v>#REF!</v>
      </c>
      <c r="H182" s="26" t="e">
        <f>#REF!</f>
        <v>#REF!</v>
      </c>
      <c r="I182" s="26" t="e">
        <f>#REF!</f>
        <v>#REF!</v>
      </c>
      <c r="J182" s="26" t="e">
        <f>#REF!</f>
        <v>#REF!</v>
      </c>
      <c r="K182" s="26" t="e">
        <f>#REF!</f>
        <v>#REF!</v>
      </c>
      <c r="L182" s="26" t="e">
        <f>#REF!</f>
        <v>#REF!</v>
      </c>
      <c r="M182" s="26" t="e">
        <f>#REF!</f>
        <v>#REF!</v>
      </c>
      <c r="N182" s="26" t="e">
        <f>#REF!</f>
        <v>#REF!</v>
      </c>
      <c r="O182" s="26" t="e">
        <f>#REF!</f>
        <v>#REF!</v>
      </c>
      <c r="P182" s="26" t="e">
        <f>#REF!</f>
        <v>#REF!</v>
      </c>
      <c r="Q182" s="26" t="e">
        <f>#REF!</f>
        <v>#REF!</v>
      </c>
      <c r="R182" s="26" t="e">
        <f>#REF!</f>
        <v>#REF!</v>
      </c>
      <c r="S182" s="26" t="e">
        <f>#REF!</f>
        <v>#REF!</v>
      </c>
      <c r="T182" s="26" t="e">
        <f>#REF!</f>
        <v>#REF!</v>
      </c>
      <c r="U182" s="26" t="e">
        <f>#REF!</f>
        <v>#REF!</v>
      </c>
      <c r="V182" s="50" t="e">
        <f>#REF!</f>
        <v>#REF!</v>
      </c>
      <c r="W182" s="45" t="e">
        <f t="shared" si="2"/>
        <v>#REF!</v>
      </c>
    </row>
    <row r="183" spans="1:23" ht="18" customHeight="1" outlineLevel="6" thickBot="1">
      <c r="A183" s="68" t="s">
        <v>21</v>
      </c>
      <c r="B183" s="16">
        <v>951</v>
      </c>
      <c r="C183" s="9"/>
      <c r="D183" s="9" t="s">
        <v>179</v>
      </c>
      <c r="E183" s="10">
        <f>E184+E185</f>
        <v>21210</v>
      </c>
      <c r="F183" s="127" t="e">
        <f>#REF!</f>
        <v>#REF!</v>
      </c>
      <c r="G183" s="25" t="e">
        <f>#REF!</f>
        <v>#REF!</v>
      </c>
      <c r="H183" s="25" t="e">
        <f>#REF!</f>
        <v>#REF!</v>
      </c>
      <c r="I183" s="25" t="e">
        <f>#REF!</f>
        <v>#REF!</v>
      </c>
      <c r="J183" s="25" t="e">
        <f>#REF!</f>
        <v>#REF!</v>
      </c>
      <c r="K183" s="25" t="e">
        <f>#REF!</f>
        <v>#REF!</v>
      </c>
      <c r="L183" s="25" t="e">
        <f>#REF!</f>
        <v>#REF!</v>
      </c>
      <c r="M183" s="25" t="e">
        <f>#REF!</f>
        <v>#REF!</v>
      </c>
      <c r="N183" s="25" t="e">
        <f>#REF!</f>
        <v>#REF!</v>
      </c>
      <c r="O183" s="25" t="e">
        <f>#REF!</f>
        <v>#REF!</v>
      </c>
      <c r="P183" s="25" t="e">
        <f>#REF!</f>
        <v>#REF!</v>
      </c>
      <c r="Q183" s="25" t="e">
        <f>#REF!</f>
        <v>#REF!</v>
      </c>
      <c r="R183" s="25" t="e">
        <f>#REF!</f>
        <v>#REF!</v>
      </c>
      <c r="S183" s="25" t="e">
        <f>#REF!</f>
        <v>#REF!</v>
      </c>
      <c r="T183" s="25" t="e">
        <f>#REF!</f>
        <v>#REF!</v>
      </c>
      <c r="U183" s="25" t="e">
        <f>#REF!</f>
        <v>#REF!</v>
      </c>
      <c r="V183" s="53" t="e">
        <f>#REF!</f>
        <v>#REF!</v>
      </c>
      <c r="W183" s="45" t="e">
        <f t="shared" si="2"/>
        <v>#REF!</v>
      </c>
    </row>
    <row r="184" spans="1:23" ht="48" outlineLevel="6" thickBot="1">
      <c r="A184" s="62" t="s">
        <v>58</v>
      </c>
      <c r="B184" s="63">
        <v>951</v>
      </c>
      <c r="C184" s="64"/>
      <c r="D184" s="64" t="s">
        <v>190</v>
      </c>
      <c r="E184" s="66">
        <v>3396.371</v>
      </c>
      <c r="F184" s="126" t="e">
        <f>#REF!</f>
        <v>#REF!</v>
      </c>
      <c r="G184" s="28" t="e">
        <f>#REF!</f>
        <v>#REF!</v>
      </c>
      <c r="H184" s="28" t="e">
        <f>#REF!</f>
        <v>#REF!</v>
      </c>
      <c r="I184" s="28" t="e">
        <f>#REF!</f>
        <v>#REF!</v>
      </c>
      <c r="J184" s="28" t="e">
        <f>#REF!</f>
        <v>#REF!</v>
      </c>
      <c r="K184" s="28" t="e">
        <f>#REF!</f>
        <v>#REF!</v>
      </c>
      <c r="L184" s="28" t="e">
        <f>#REF!</f>
        <v>#REF!</v>
      </c>
      <c r="M184" s="28" t="e">
        <f>#REF!</f>
        <v>#REF!</v>
      </c>
      <c r="N184" s="28" t="e">
        <f>#REF!</f>
        <v>#REF!</v>
      </c>
      <c r="O184" s="28" t="e">
        <f>#REF!</f>
        <v>#REF!</v>
      </c>
      <c r="P184" s="28" t="e">
        <f>#REF!</f>
        <v>#REF!</v>
      </c>
      <c r="Q184" s="28" t="e">
        <f>#REF!</f>
        <v>#REF!</v>
      </c>
      <c r="R184" s="28" t="e">
        <f>#REF!</f>
        <v>#REF!</v>
      </c>
      <c r="S184" s="28" t="e">
        <f>#REF!</f>
        <v>#REF!</v>
      </c>
      <c r="T184" s="28" t="e">
        <f>#REF!</f>
        <v>#REF!</v>
      </c>
      <c r="U184" s="28" t="e">
        <f>#REF!</f>
        <v>#REF!</v>
      </c>
      <c r="V184" s="52" t="e">
        <f>#REF!</f>
        <v>#REF!</v>
      </c>
      <c r="W184" s="45" t="e">
        <f t="shared" si="2"/>
        <v>#REF!</v>
      </c>
    </row>
    <row r="185" spans="1:23" ht="48" outlineLevel="6" thickBot="1">
      <c r="A185" s="62" t="s">
        <v>232</v>
      </c>
      <c r="B185" s="63">
        <v>951</v>
      </c>
      <c r="C185" s="64"/>
      <c r="D185" s="64" t="s">
        <v>233</v>
      </c>
      <c r="E185" s="66">
        <v>17813.629</v>
      </c>
      <c r="F185" s="41"/>
      <c r="G185" s="33"/>
      <c r="H185" s="33"/>
      <c r="I185" s="33"/>
      <c r="J185" s="33"/>
      <c r="K185" s="33"/>
      <c r="L185" s="33"/>
      <c r="M185" s="33"/>
      <c r="N185" s="33"/>
      <c r="O185" s="33"/>
      <c r="P185" s="33"/>
      <c r="Q185" s="33"/>
      <c r="R185" s="33"/>
      <c r="S185" s="33"/>
      <c r="T185" s="33"/>
      <c r="U185" s="33"/>
      <c r="V185" s="58"/>
      <c r="W185" s="45"/>
    </row>
    <row r="186" spans="1:23" ht="33.75" customHeight="1" outlineLevel="6" thickBot="1">
      <c r="A186" s="128" t="s">
        <v>19</v>
      </c>
      <c r="B186" s="129" t="s">
        <v>18</v>
      </c>
      <c r="C186" s="130"/>
      <c r="D186" s="129" t="s">
        <v>164</v>
      </c>
      <c r="E186" s="131">
        <f>E198+E189+E187+E196+E194+E192</f>
        <v>19697</v>
      </c>
      <c r="F186" s="41"/>
      <c r="G186" s="33"/>
      <c r="H186" s="33"/>
      <c r="I186" s="33"/>
      <c r="J186" s="33"/>
      <c r="K186" s="33"/>
      <c r="L186" s="33"/>
      <c r="M186" s="33"/>
      <c r="N186" s="33"/>
      <c r="O186" s="33"/>
      <c r="P186" s="33"/>
      <c r="Q186" s="33"/>
      <c r="R186" s="33"/>
      <c r="S186" s="33"/>
      <c r="T186" s="33"/>
      <c r="U186" s="33"/>
      <c r="V186" s="58"/>
      <c r="W186" s="45"/>
    </row>
    <row r="187" spans="1:23" ht="33.75" customHeight="1" outlineLevel="6" thickBot="1">
      <c r="A187" s="122" t="s">
        <v>101</v>
      </c>
      <c r="B187" s="135" t="s">
        <v>18</v>
      </c>
      <c r="C187" s="136"/>
      <c r="D187" s="135" t="s">
        <v>179</v>
      </c>
      <c r="E187" s="113">
        <f>E188</f>
        <v>4352</v>
      </c>
      <c r="F187" s="41"/>
      <c r="G187" s="33"/>
      <c r="H187" s="33"/>
      <c r="I187" s="33"/>
      <c r="J187" s="33"/>
      <c r="K187" s="33"/>
      <c r="L187" s="33"/>
      <c r="M187" s="33"/>
      <c r="N187" s="33"/>
      <c r="O187" s="33"/>
      <c r="P187" s="33"/>
      <c r="Q187" s="33"/>
      <c r="R187" s="33"/>
      <c r="S187" s="33"/>
      <c r="T187" s="33"/>
      <c r="U187" s="33"/>
      <c r="V187" s="58"/>
      <c r="W187" s="45"/>
    </row>
    <row r="188" spans="1:23" ht="16.5" outlineLevel="6" thickBot="1">
      <c r="A188" s="62" t="s">
        <v>221</v>
      </c>
      <c r="B188" s="137" t="s">
        <v>18</v>
      </c>
      <c r="C188" s="138"/>
      <c r="D188" s="137" t="s">
        <v>220</v>
      </c>
      <c r="E188" s="112">
        <v>4352</v>
      </c>
      <c r="F188" s="123" t="e">
        <f>#REF!+#REF!</f>
        <v>#REF!</v>
      </c>
      <c r="G188" s="24" t="e">
        <f>#REF!+#REF!</f>
        <v>#REF!</v>
      </c>
      <c r="H188" s="24" t="e">
        <f>#REF!+#REF!</f>
        <v>#REF!</v>
      </c>
      <c r="I188" s="24" t="e">
        <f>#REF!+#REF!</f>
        <v>#REF!</v>
      </c>
      <c r="J188" s="24" t="e">
        <f>#REF!+#REF!</f>
        <v>#REF!</v>
      </c>
      <c r="K188" s="24" t="e">
        <f>#REF!+#REF!</f>
        <v>#REF!</v>
      </c>
      <c r="L188" s="24" t="e">
        <f>#REF!+#REF!</f>
        <v>#REF!</v>
      </c>
      <c r="M188" s="24" t="e">
        <f>#REF!+#REF!</f>
        <v>#REF!</v>
      </c>
      <c r="N188" s="24" t="e">
        <f>#REF!+#REF!</f>
        <v>#REF!</v>
      </c>
      <c r="O188" s="24" t="e">
        <f>#REF!+#REF!</f>
        <v>#REF!</v>
      </c>
      <c r="P188" s="24" t="e">
        <f>#REF!+#REF!</f>
        <v>#REF!</v>
      </c>
      <c r="Q188" s="24" t="e">
        <f>#REF!+#REF!</f>
        <v>#REF!</v>
      </c>
      <c r="R188" s="24" t="e">
        <f>#REF!+#REF!</f>
        <v>#REF!</v>
      </c>
      <c r="S188" s="24" t="e">
        <f>#REF!+#REF!</f>
        <v>#REF!</v>
      </c>
      <c r="T188" s="24" t="e">
        <f>#REF!+#REF!</f>
        <v>#REF!</v>
      </c>
      <c r="U188" s="24" t="e">
        <f>#REF!+#REF!</f>
        <v>#REF!</v>
      </c>
      <c r="V188" s="46" t="e">
        <f>#REF!+#REF!</f>
        <v>#REF!</v>
      </c>
      <c r="W188" s="45" t="e">
        <f>V188/E186*100</f>
        <v>#REF!</v>
      </c>
    </row>
    <row r="189" spans="1:23" ht="16.5" outlineLevel="6" thickBot="1">
      <c r="A189" s="122" t="s">
        <v>91</v>
      </c>
      <c r="B189" s="135" t="s">
        <v>18</v>
      </c>
      <c r="C189" s="136"/>
      <c r="D189" s="135" t="s">
        <v>179</v>
      </c>
      <c r="E189" s="113">
        <f>E191+E190</f>
        <v>10000</v>
      </c>
      <c r="F189" s="107"/>
      <c r="G189" s="108"/>
      <c r="H189" s="108"/>
      <c r="I189" s="108"/>
      <c r="J189" s="108"/>
      <c r="K189" s="108"/>
      <c r="L189" s="108"/>
      <c r="M189" s="108"/>
      <c r="N189" s="108"/>
      <c r="O189" s="108"/>
      <c r="P189" s="108"/>
      <c r="Q189" s="108"/>
      <c r="R189" s="108"/>
      <c r="S189" s="108"/>
      <c r="T189" s="108"/>
      <c r="U189" s="108"/>
      <c r="V189" s="109"/>
      <c r="W189" s="45"/>
    </row>
    <row r="190" spans="1:23" ht="16.5" outlineLevel="6" thickBot="1">
      <c r="A190" s="62" t="s">
        <v>221</v>
      </c>
      <c r="B190" s="137" t="s">
        <v>18</v>
      </c>
      <c r="C190" s="138"/>
      <c r="D190" s="137" t="s">
        <v>220</v>
      </c>
      <c r="E190" s="112">
        <v>10000</v>
      </c>
      <c r="F190" s="107"/>
      <c r="G190" s="108"/>
      <c r="H190" s="108"/>
      <c r="I190" s="108"/>
      <c r="J190" s="108"/>
      <c r="K190" s="108"/>
      <c r="L190" s="108"/>
      <c r="M190" s="108"/>
      <c r="N190" s="108"/>
      <c r="O190" s="108"/>
      <c r="P190" s="108"/>
      <c r="Q190" s="108"/>
      <c r="R190" s="108"/>
      <c r="S190" s="108"/>
      <c r="T190" s="108"/>
      <c r="U190" s="108"/>
      <c r="V190" s="109"/>
      <c r="W190" s="45"/>
    </row>
    <row r="191" spans="1:23" ht="16.5" outlineLevel="6" thickBot="1">
      <c r="A191" s="62" t="s">
        <v>83</v>
      </c>
      <c r="B191" s="137" t="s">
        <v>18</v>
      </c>
      <c r="C191" s="138"/>
      <c r="D191" s="137" t="s">
        <v>168</v>
      </c>
      <c r="E191" s="112">
        <v>0</v>
      </c>
      <c r="F191" s="107"/>
      <c r="G191" s="108"/>
      <c r="H191" s="108"/>
      <c r="I191" s="108"/>
      <c r="J191" s="108"/>
      <c r="K191" s="108"/>
      <c r="L191" s="108"/>
      <c r="M191" s="108"/>
      <c r="N191" s="108"/>
      <c r="O191" s="108"/>
      <c r="P191" s="108"/>
      <c r="Q191" s="108"/>
      <c r="R191" s="108"/>
      <c r="S191" s="108"/>
      <c r="T191" s="108"/>
      <c r="U191" s="108"/>
      <c r="V191" s="109"/>
      <c r="W191" s="45"/>
    </row>
    <row r="192" spans="1:23" ht="16.5" outlineLevel="6" thickBot="1">
      <c r="A192" s="122" t="s">
        <v>222</v>
      </c>
      <c r="B192" s="135" t="s">
        <v>18</v>
      </c>
      <c r="C192" s="136"/>
      <c r="D192" s="135" t="s">
        <v>179</v>
      </c>
      <c r="E192" s="113">
        <f>E193</f>
        <v>500</v>
      </c>
      <c r="F192" s="107"/>
      <c r="G192" s="108"/>
      <c r="H192" s="108"/>
      <c r="I192" s="108"/>
      <c r="J192" s="108"/>
      <c r="K192" s="108"/>
      <c r="L192" s="108"/>
      <c r="M192" s="108"/>
      <c r="N192" s="108"/>
      <c r="O192" s="108"/>
      <c r="P192" s="108"/>
      <c r="Q192" s="108"/>
      <c r="R192" s="108"/>
      <c r="S192" s="108"/>
      <c r="T192" s="108"/>
      <c r="U192" s="108"/>
      <c r="V192" s="109"/>
      <c r="W192" s="45"/>
    </row>
    <row r="193" spans="1:23" ht="16.5" outlineLevel="6" thickBot="1">
      <c r="A193" s="62" t="s">
        <v>221</v>
      </c>
      <c r="B193" s="137" t="s">
        <v>18</v>
      </c>
      <c r="C193" s="138"/>
      <c r="D193" s="137" t="s">
        <v>220</v>
      </c>
      <c r="E193" s="112">
        <v>500</v>
      </c>
      <c r="F193" s="107"/>
      <c r="G193" s="108"/>
      <c r="H193" s="108"/>
      <c r="I193" s="108"/>
      <c r="J193" s="108"/>
      <c r="K193" s="108"/>
      <c r="L193" s="108"/>
      <c r="M193" s="108"/>
      <c r="N193" s="108"/>
      <c r="O193" s="108"/>
      <c r="P193" s="108"/>
      <c r="Q193" s="108"/>
      <c r="R193" s="108"/>
      <c r="S193" s="108"/>
      <c r="T193" s="108"/>
      <c r="U193" s="108"/>
      <c r="V193" s="109"/>
      <c r="W193" s="45"/>
    </row>
    <row r="194" spans="1:23" ht="16.5" outlineLevel="6" thickBot="1">
      <c r="A194" s="8" t="s">
        <v>11</v>
      </c>
      <c r="B194" s="135" t="s">
        <v>18</v>
      </c>
      <c r="C194" s="136"/>
      <c r="D194" s="135" t="s">
        <v>179</v>
      </c>
      <c r="E194" s="113">
        <f>E195</f>
        <v>0</v>
      </c>
      <c r="F194" s="107"/>
      <c r="G194" s="108"/>
      <c r="H194" s="108"/>
      <c r="I194" s="108"/>
      <c r="J194" s="108"/>
      <c r="K194" s="108"/>
      <c r="L194" s="108"/>
      <c r="M194" s="108"/>
      <c r="N194" s="108"/>
      <c r="O194" s="108"/>
      <c r="P194" s="108"/>
      <c r="Q194" s="108"/>
      <c r="R194" s="108"/>
      <c r="S194" s="108"/>
      <c r="T194" s="108"/>
      <c r="U194" s="108"/>
      <c r="V194" s="109"/>
      <c r="W194" s="45"/>
    </row>
    <row r="195" spans="1:23" ht="16.5" outlineLevel="6" thickBot="1">
      <c r="A195" s="62" t="s">
        <v>83</v>
      </c>
      <c r="B195" s="137" t="s">
        <v>18</v>
      </c>
      <c r="C195" s="138"/>
      <c r="D195" s="137" t="s">
        <v>168</v>
      </c>
      <c r="E195" s="112">
        <v>0</v>
      </c>
      <c r="F195" s="107"/>
      <c r="G195" s="108"/>
      <c r="H195" s="108"/>
      <c r="I195" s="108"/>
      <c r="J195" s="108"/>
      <c r="K195" s="108"/>
      <c r="L195" s="108"/>
      <c r="M195" s="108"/>
      <c r="N195" s="108"/>
      <c r="O195" s="108"/>
      <c r="P195" s="108"/>
      <c r="Q195" s="108"/>
      <c r="R195" s="108"/>
      <c r="S195" s="108"/>
      <c r="T195" s="108"/>
      <c r="U195" s="108"/>
      <c r="V195" s="109"/>
      <c r="W195" s="45"/>
    </row>
    <row r="196" spans="1:23" ht="16.5" outlineLevel="6" thickBot="1">
      <c r="A196" s="8" t="s">
        <v>199</v>
      </c>
      <c r="B196" s="16">
        <v>953</v>
      </c>
      <c r="C196" s="9"/>
      <c r="D196" s="9" t="s">
        <v>179</v>
      </c>
      <c r="E196" s="102">
        <f>E197</f>
        <v>0</v>
      </c>
      <c r="F196" s="107"/>
      <c r="G196" s="108"/>
      <c r="H196" s="108"/>
      <c r="I196" s="108"/>
      <c r="J196" s="108"/>
      <c r="K196" s="108"/>
      <c r="L196" s="108"/>
      <c r="M196" s="108"/>
      <c r="N196" s="108"/>
      <c r="O196" s="108"/>
      <c r="P196" s="108"/>
      <c r="Q196" s="108"/>
      <c r="R196" s="108"/>
      <c r="S196" s="108"/>
      <c r="T196" s="108"/>
      <c r="U196" s="108"/>
      <c r="V196" s="109"/>
      <c r="W196" s="45"/>
    </row>
    <row r="197" spans="1:23" ht="32.25" outlineLevel="6" thickBot="1">
      <c r="A197" s="67" t="s">
        <v>200</v>
      </c>
      <c r="B197" s="63">
        <v>953</v>
      </c>
      <c r="C197" s="64"/>
      <c r="D197" s="64" t="s">
        <v>201</v>
      </c>
      <c r="E197" s="101">
        <v>0</v>
      </c>
      <c r="F197" s="107"/>
      <c r="G197" s="108"/>
      <c r="H197" s="108"/>
      <c r="I197" s="108"/>
      <c r="J197" s="108"/>
      <c r="K197" s="108"/>
      <c r="L197" s="108"/>
      <c r="M197" s="108"/>
      <c r="N197" s="108"/>
      <c r="O197" s="108"/>
      <c r="P197" s="108"/>
      <c r="Q197" s="108"/>
      <c r="R197" s="108"/>
      <c r="S197" s="108"/>
      <c r="T197" s="108"/>
      <c r="U197" s="108"/>
      <c r="V197" s="109"/>
      <c r="W197" s="45"/>
    </row>
    <row r="198" spans="1:23" ht="16.5" outlineLevel="6" thickBot="1">
      <c r="A198" s="8" t="s">
        <v>14</v>
      </c>
      <c r="B198" s="16">
        <v>953</v>
      </c>
      <c r="C198" s="9"/>
      <c r="D198" s="9" t="s">
        <v>179</v>
      </c>
      <c r="E198" s="102">
        <f>E199</f>
        <v>4845</v>
      </c>
      <c r="F198" s="107"/>
      <c r="G198" s="108"/>
      <c r="H198" s="108"/>
      <c r="I198" s="108"/>
      <c r="J198" s="108"/>
      <c r="K198" s="108"/>
      <c r="L198" s="108"/>
      <c r="M198" s="108"/>
      <c r="N198" s="108"/>
      <c r="O198" s="108"/>
      <c r="P198" s="108"/>
      <c r="Q198" s="108"/>
      <c r="R198" s="108"/>
      <c r="S198" s="108"/>
      <c r="T198" s="108"/>
      <c r="U198" s="108"/>
      <c r="V198" s="109"/>
      <c r="W198" s="45"/>
    </row>
    <row r="199" spans="1:23" ht="48" outlineLevel="6" thickBot="1">
      <c r="A199" s="67" t="s">
        <v>68</v>
      </c>
      <c r="B199" s="63">
        <v>953</v>
      </c>
      <c r="C199" s="64"/>
      <c r="D199" s="64" t="s">
        <v>191</v>
      </c>
      <c r="E199" s="101">
        <v>4845</v>
      </c>
      <c r="F199" s="107"/>
      <c r="G199" s="108"/>
      <c r="H199" s="108"/>
      <c r="I199" s="108"/>
      <c r="J199" s="108"/>
      <c r="K199" s="108"/>
      <c r="L199" s="108"/>
      <c r="M199" s="108"/>
      <c r="N199" s="108"/>
      <c r="O199" s="108"/>
      <c r="P199" s="108"/>
      <c r="Q199" s="108"/>
      <c r="R199" s="108"/>
      <c r="S199" s="108"/>
      <c r="T199" s="108"/>
      <c r="U199" s="108"/>
      <c r="V199" s="109"/>
      <c r="W199" s="45"/>
    </row>
    <row r="200" spans="1:23" ht="19.5" outlineLevel="6" thickBot="1">
      <c r="A200" s="37" t="s">
        <v>3</v>
      </c>
      <c r="B200" s="37"/>
      <c r="C200" s="37"/>
      <c r="D200" s="37"/>
      <c r="E200" s="140">
        <f>E9+E130</f>
        <v>910850.30629</v>
      </c>
      <c r="F200" s="41"/>
      <c r="G200" s="33"/>
      <c r="H200" s="33"/>
      <c r="I200" s="33"/>
      <c r="J200" s="33"/>
      <c r="K200" s="33"/>
      <c r="L200" s="33"/>
      <c r="M200" s="33"/>
      <c r="N200" s="33"/>
      <c r="O200" s="33"/>
      <c r="P200" s="33"/>
      <c r="Q200" s="33"/>
      <c r="R200" s="33"/>
      <c r="S200" s="33"/>
      <c r="T200" s="33"/>
      <c r="U200" s="33"/>
      <c r="V200" s="54"/>
      <c r="W200" s="45"/>
    </row>
    <row r="201" spans="1:23" ht="49.5" customHeight="1" outlineLevel="6">
      <c r="A201" s="1"/>
      <c r="B201" s="19"/>
      <c r="C201" s="1"/>
      <c r="D201" s="1"/>
      <c r="E201" s="1"/>
      <c r="F201" s="41"/>
      <c r="G201" s="33"/>
      <c r="H201" s="33"/>
      <c r="I201" s="33"/>
      <c r="J201" s="33"/>
      <c r="K201" s="33"/>
      <c r="L201" s="33"/>
      <c r="M201" s="33"/>
      <c r="N201" s="33"/>
      <c r="O201" s="33"/>
      <c r="P201" s="33"/>
      <c r="Q201" s="33"/>
      <c r="R201" s="33"/>
      <c r="S201" s="33"/>
      <c r="T201" s="33"/>
      <c r="U201" s="33"/>
      <c r="V201" s="54"/>
      <c r="W201" s="45"/>
    </row>
    <row r="202" spans="1:23" ht="18.75">
      <c r="A202" s="3"/>
      <c r="B202" s="3"/>
      <c r="C202" s="3"/>
      <c r="D202" s="3"/>
      <c r="E202" s="3"/>
      <c r="F202" s="29" t="e">
        <f>#REF!+#REF!+F188+F133</f>
        <v>#REF!</v>
      </c>
      <c r="G202" s="29" t="e">
        <f>#REF!+#REF!+G188+G133</f>
        <v>#REF!</v>
      </c>
      <c r="H202" s="29" t="e">
        <f>#REF!+#REF!+H188+H133</f>
        <v>#REF!</v>
      </c>
      <c r="I202" s="29" t="e">
        <f>#REF!+#REF!+I188+I133</f>
        <v>#REF!</v>
      </c>
      <c r="J202" s="29" t="e">
        <f>#REF!+#REF!+J188+J133</f>
        <v>#REF!</v>
      </c>
      <c r="K202" s="29" t="e">
        <f>#REF!+#REF!+K188+K133</f>
        <v>#REF!</v>
      </c>
      <c r="L202" s="29" t="e">
        <f>#REF!+#REF!+L188+L133</f>
        <v>#REF!</v>
      </c>
      <c r="M202" s="29" t="e">
        <f>#REF!+#REF!+M188+M133</f>
        <v>#REF!</v>
      </c>
      <c r="N202" s="29" t="e">
        <f>#REF!+#REF!+N188+N133</f>
        <v>#REF!</v>
      </c>
      <c r="O202" s="29" t="e">
        <f>#REF!+#REF!+O188+O133</f>
        <v>#REF!</v>
      </c>
      <c r="P202" s="29" t="e">
        <f>#REF!+#REF!+P188+P133</f>
        <v>#REF!</v>
      </c>
      <c r="Q202" s="29" t="e">
        <f>#REF!+#REF!+Q188+Q133</f>
        <v>#REF!</v>
      </c>
      <c r="R202" s="29" t="e">
        <f>#REF!+#REF!+R188+R133</f>
        <v>#REF!</v>
      </c>
      <c r="S202" s="29" t="e">
        <f>#REF!+#REF!+S188+S133</f>
        <v>#REF!</v>
      </c>
      <c r="T202" s="29" t="e">
        <f>#REF!+#REF!+T188+T133</f>
        <v>#REF!</v>
      </c>
      <c r="U202" s="29" t="e">
        <f>#REF!+#REF!+U188+U133</f>
        <v>#REF!</v>
      </c>
      <c r="V202" s="55" t="e">
        <f>#REF!+#REF!+V188+V133</f>
        <v>#REF!</v>
      </c>
      <c r="W202" s="42" t="e">
        <f>V202/E200*100</f>
        <v>#REF!</v>
      </c>
    </row>
    <row r="203" spans="5:21" ht="15.75">
      <c r="E203" s="14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</row>
    <row r="204" spans="6:21" ht="15.75"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</row>
  </sheetData>
  <sheetProtection/>
  <autoFilter ref="A8:E200"/>
  <mergeCells count="5">
    <mergeCell ref="A6:T6"/>
    <mergeCell ref="B1:U1"/>
    <mergeCell ref="B2:U2"/>
    <mergeCell ref="A5:T5"/>
    <mergeCell ref="B3:T3"/>
  </mergeCells>
  <printOptions/>
  <pageMargins left="0.3937007874015748" right="0.1968503937007874" top="0.3937007874015748" bottom="0.3937007874015748" header="0.1968503937007874" footer="0.1968503937007874"/>
  <pageSetup fitToHeight="200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comp-4</cp:lastModifiedBy>
  <cp:lastPrinted>2018-06-03T21:47:22Z</cp:lastPrinted>
  <dcterms:created xsi:type="dcterms:W3CDTF">2008-11-11T04:53:42Z</dcterms:created>
  <dcterms:modified xsi:type="dcterms:W3CDTF">2018-12-24T03:02:28Z</dcterms:modified>
  <cp:category/>
  <cp:version/>
  <cp:contentType/>
  <cp:contentStatus/>
</cp:coreProperties>
</file>